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DieseArbeitsmappe"/>
  <mc:AlternateContent xmlns:mc="http://schemas.openxmlformats.org/markup-compatibility/2006">
    <mc:Choice Requires="x15">
      <x15ac:absPath xmlns:x15ac="http://schemas.microsoft.com/office/spreadsheetml/2010/11/ac" url="Y:\Kalibrierlabor Härte Dok\EXCEL HVP PMÜ\"/>
    </mc:Choice>
  </mc:AlternateContent>
  <xr:revisionPtr revIDLastSave="0" documentId="13_ncr:1_{0A9E5999-FA70-4998-B868-14C83EB85A4F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Daten und Auswertung" sheetId="1" r:id="rId1"/>
    <sheet name="Messwerte" sheetId="3" r:id="rId2"/>
    <sheet name="Information" sheetId="5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2" i="5" l="1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10" i="3"/>
  <c r="R11" i="3"/>
  <c r="S12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S301" i="3"/>
  <c r="S302" i="3"/>
  <c r="S303" i="3"/>
  <c r="S304" i="3"/>
  <c r="S305" i="3"/>
  <c r="S306" i="3"/>
  <c r="S307" i="3"/>
  <c r="S10" i="3"/>
  <c r="S11" i="3"/>
  <c r="S2" i="3"/>
  <c r="Q2" i="3"/>
  <c r="M14" i="3" l="1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L307" i="3" l="1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B9" i="3"/>
  <c r="Q8" i="3" l="1"/>
  <c r="R8" i="3" s="1"/>
  <c r="S8" i="3" l="1"/>
  <c r="G2" i="3"/>
  <c r="I152" i="5"/>
  <c r="J152" i="5"/>
  <c r="H141" i="5"/>
  <c r="I141" i="5" s="1"/>
  <c r="G141" i="5"/>
  <c r="H132" i="5"/>
  <c r="C2" i="3"/>
  <c r="F28" i="1"/>
  <c r="P104" i="5"/>
  <c r="Q104" i="5" s="1"/>
  <c r="I7" i="1"/>
  <c r="L12" i="3" l="1"/>
  <c r="L13" i="3"/>
  <c r="L10" i="3"/>
  <c r="G31" i="1" s="1"/>
  <c r="L11" i="3"/>
  <c r="L9" i="3"/>
  <c r="G30" i="1" s="1"/>
  <c r="L8" i="3"/>
  <c r="G29" i="1" s="1"/>
  <c r="I156" i="5"/>
  <c r="K260" i="3"/>
  <c r="K264" i="3"/>
  <c r="K268" i="3"/>
  <c r="K272" i="3"/>
  <c r="K276" i="3"/>
  <c r="K280" i="3"/>
  <c r="K284" i="3"/>
  <c r="K288" i="3"/>
  <c r="K292" i="3"/>
  <c r="K296" i="3"/>
  <c r="K300" i="3"/>
  <c r="K304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K98" i="3" s="1"/>
  <c r="J99" i="3"/>
  <c r="K99" i="3" s="1"/>
  <c r="J100" i="3"/>
  <c r="K100" i="3" s="1"/>
  <c r="J101" i="3"/>
  <c r="K101" i="3" s="1"/>
  <c r="J102" i="3"/>
  <c r="K102" i="3" s="1"/>
  <c r="J103" i="3"/>
  <c r="K103" i="3" s="1"/>
  <c r="J104" i="3"/>
  <c r="K104" i="3" s="1"/>
  <c r="J105" i="3"/>
  <c r="K105" i="3" s="1"/>
  <c r="J106" i="3"/>
  <c r="K106" i="3" s="1"/>
  <c r="J107" i="3"/>
  <c r="K107" i="3" s="1"/>
  <c r="J108" i="3"/>
  <c r="K108" i="3" s="1"/>
  <c r="J109" i="3"/>
  <c r="K109" i="3" s="1"/>
  <c r="J110" i="3"/>
  <c r="K110" i="3" s="1"/>
  <c r="J111" i="3"/>
  <c r="K111" i="3" s="1"/>
  <c r="J112" i="3"/>
  <c r="K112" i="3" s="1"/>
  <c r="J113" i="3"/>
  <c r="K113" i="3" s="1"/>
  <c r="J114" i="3"/>
  <c r="K114" i="3" s="1"/>
  <c r="J115" i="3"/>
  <c r="K115" i="3" s="1"/>
  <c r="J116" i="3"/>
  <c r="K116" i="3" s="1"/>
  <c r="J117" i="3"/>
  <c r="K117" i="3" s="1"/>
  <c r="J118" i="3"/>
  <c r="K118" i="3" s="1"/>
  <c r="J119" i="3"/>
  <c r="K119" i="3" s="1"/>
  <c r="J120" i="3"/>
  <c r="K120" i="3" s="1"/>
  <c r="J121" i="3"/>
  <c r="K121" i="3" s="1"/>
  <c r="J122" i="3"/>
  <c r="K122" i="3" s="1"/>
  <c r="J123" i="3"/>
  <c r="K123" i="3" s="1"/>
  <c r="J124" i="3"/>
  <c r="K124" i="3" s="1"/>
  <c r="J125" i="3"/>
  <c r="K125" i="3" s="1"/>
  <c r="J126" i="3"/>
  <c r="K126" i="3" s="1"/>
  <c r="J127" i="3"/>
  <c r="K127" i="3" s="1"/>
  <c r="J128" i="3"/>
  <c r="K128" i="3" s="1"/>
  <c r="J129" i="3"/>
  <c r="K129" i="3" s="1"/>
  <c r="J130" i="3"/>
  <c r="K130" i="3" s="1"/>
  <c r="J131" i="3"/>
  <c r="K131" i="3" s="1"/>
  <c r="J132" i="3"/>
  <c r="K132" i="3" s="1"/>
  <c r="J133" i="3"/>
  <c r="K133" i="3" s="1"/>
  <c r="J134" i="3"/>
  <c r="K134" i="3" s="1"/>
  <c r="J135" i="3"/>
  <c r="K135" i="3" s="1"/>
  <c r="J136" i="3"/>
  <c r="K136" i="3" s="1"/>
  <c r="J137" i="3"/>
  <c r="K137" i="3" s="1"/>
  <c r="J138" i="3"/>
  <c r="K138" i="3" s="1"/>
  <c r="J139" i="3"/>
  <c r="K139" i="3" s="1"/>
  <c r="J140" i="3"/>
  <c r="K140" i="3" s="1"/>
  <c r="J141" i="3"/>
  <c r="K141" i="3" s="1"/>
  <c r="J142" i="3"/>
  <c r="K142" i="3" s="1"/>
  <c r="J143" i="3"/>
  <c r="K143" i="3" s="1"/>
  <c r="J144" i="3"/>
  <c r="K144" i="3" s="1"/>
  <c r="J145" i="3"/>
  <c r="K145" i="3" s="1"/>
  <c r="J146" i="3"/>
  <c r="K146" i="3" s="1"/>
  <c r="J147" i="3"/>
  <c r="K147" i="3" s="1"/>
  <c r="J148" i="3"/>
  <c r="K148" i="3" s="1"/>
  <c r="J149" i="3"/>
  <c r="K149" i="3" s="1"/>
  <c r="J150" i="3"/>
  <c r="K150" i="3" s="1"/>
  <c r="J151" i="3"/>
  <c r="K151" i="3" s="1"/>
  <c r="J152" i="3"/>
  <c r="K152" i="3" s="1"/>
  <c r="J153" i="3"/>
  <c r="K153" i="3" s="1"/>
  <c r="J154" i="3"/>
  <c r="K154" i="3" s="1"/>
  <c r="J155" i="3"/>
  <c r="K155" i="3" s="1"/>
  <c r="J156" i="3"/>
  <c r="K156" i="3" s="1"/>
  <c r="J157" i="3"/>
  <c r="K157" i="3" s="1"/>
  <c r="J158" i="3"/>
  <c r="K158" i="3" s="1"/>
  <c r="J159" i="3"/>
  <c r="K159" i="3" s="1"/>
  <c r="J160" i="3"/>
  <c r="K160" i="3" s="1"/>
  <c r="J161" i="3"/>
  <c r="K161" i="3" s="1"/>
  <c r="J162" i="3"/>
  <c r="K162" i="3" s="1"/>
  <c r="J163" i="3"/>
  <c r="K163" i="3" s="1"/>
  <c r="J164" i="3"/>
  <c r="K164" i="3" s="1"/>
  <c r="J165" i="3"/>
  <c r="K165" i="3" s="1"/>
  <c r="J166" i="3"/>
  <c r="K166" i="3" s="1"/>
  <c r="J167" i="3"/>
  <c r="K167" i="3" s="1"/>
  <c r="J168" i="3"/>
  <c r="K168" i="3" s="1"/>
  <c r="J169" i="3"/>
  <c r="K169" i="3" s="1"/>
  <c r="J170" i="3"/>
  <c r="K170" i="3" s="1"/>
  <c r="J171" i="3"/>
  <c r="K171" i="3" s="1"/>
  <c r="J172" i="3"/>
  <c r="K172" i="3" s="1"/>
  <c r="J173" i="3"/>
  <c r="K173" i="3" s="1"/>
  <c r="J174" i="3"/>
  <c r="K174" i="3" s="1"/>
  <c r="J175" i="3"/>
  <c r="K175" i="3" s="1"/>
  <c r="J176" i="3"/>
  <c r="K176" i="3" s="1"/>
  <c r="J177" i="3"/>
  <c r="K177" i="3" s="1"/>
  <c r="J178" i="3"/>
  <c r="K178" i="3" s="1"/>
  <c r="J179" i="3"/>
  <c r="K179" i="3" s="1"/>
  <c r="J180" i="3"/>
  <c r="K180" i="3" s="1"/>
  <c r="J181" i="3"/>
  <c r="K181" i="3" s="1"/>
  <c r="J182" i="3"/>
  <c r="K182" i="3" s="1"/>
  <c r="J183" i="3"/>
  <c r="K183" i="3" s="1"/>
  <c r="J184" i="3"/>
  <c r="K184" i="3" s="1"/>
  <c r="J185" i="3"/>
  <c r="K185" i="3" s="1"/>
  <c r="J186" i="3"/>
  <c r="K186" i="3" s="1"/>
  <c r="J187" i="3"/>
  <c r="K187" i="3" s="1"/>
  <c r="J188" i="3"/>
  <c r="K188" i="3" s="1"/>
  <c r="J189" i="3"/>
  <c r="K189" i="3" s="1"/>
  <c r="J190" i="3"/>
  <c r="K190" i="3" s="1"/>
  <c r="J191" i="3"/>
  <c r="K191" i="3" s="1"/>
  <c r="J192" i="3"/>
  <c r="K192" i="3" s="1"/>
  <c r="J193" i="3"/>
  <c r="K193" i="3" s="1"/>
  <c r="J194" i="3"/>
  <c r="K194" i="3" s="1"/>
  <c r="J195" i="3"/>
  <c r="K195" i="3" s="1"/>
  <c r="J196" i="3"/>
  <c r="K196" i="3" s="1"/>
  <c r="J197" i="3"/>
  <c r="K197" i="3" s="1"/>
  <c r="J198" i="3"/>
  <c r="K198" i="3" s="1"/>
  <c r="J199" i="3"/>
  <c r="K199" i="3" s="1"/>
  <c r="J200" i="3"/>
  <c r="K200" i="3" s="1"/>
  <c r="J201" i="3"/>
  <c r="K201" i="3" s="1"/>
  <c r="J202" i="3"/>
  <c r="K202" i="3" s="1"/>
  <c r="J203" i="3"/>
  <c r="K203" i="3" s="1"/>
  <c r="J204" i="3"/>
  <c r="K204" i="3" s="1"/>
  <c r="J205" i="3"/>
  <c r="K205" i="3" s="1"/>
  <c r="J206" i="3"/>
  <c r="K206" i="3" s="1"/>
  <c r="J207" i="3"/>
  <c r="K207" i="3" s="1"/>
  <c r="J208" i="3"/>
  <c r="K208" i="3" s="1"/>
  <c r="J209" i="3"/>
  <c r="K209" i="3" s="1"/>
  <c r="J210" i="3"/>
  <c r="K210" i="3" s="1"/>
  <c r="J211" i="3"/>
  <c r="K211" i="3" s="1"/>
  <c r="J212" i="3"/>
  <c r="K212" i="3" s="1"/>
  <c r="J213" i="3"/>
  <c r="K213" i="3" s="1"/>
  <c r="J214" i="3"/>
  <c r="K214" i="3" s="1"/>
  <c r="J215" i="3"/>
  <c r="K215" i="3" s="1"/>
  <c r="J216" i="3"/>
  <c r="K216" i="3" s="1"/>
  <c r="J217" i="3"/>
  <c r="K217" i="3" s="1"/>
  <c r="J218" i="3"/>
  <c r="K218" i="3" s="1"/>
  <c r="J219" i="3"/>
  <c r="K219" i="3" s="1"/>
  <c r="J220" i="3"/>
  <c r="K220" i="3" s="1"/>
  <c r="J221" i="3"/>
  <c r="K221" i="3" s="1"/>
  <c r="J222" i="3"/>
  <c r="K222" i="3" s="1"/>
  <c r="J223" i="3"/>
  <c r="K223" i="3" s="1"/>
  <c r="J224" i="3"/>
  <c r="K224" i="3" s="1"/>
  <c r="J225" i="3"/>
  <c r="K225" i="3" s="1"/>
  <c r="J226" i="3"/>
  <c r="K226" i="3" s="1"/>
  <c r="J227" i="3"/>
  <c r="K227" i="3" s="1"/>
  <c r="J228" i="3"/>
  <c r="K228" i="3" s="1"/>
  <c r="J229" i="3"/>
  <c r="K229" i="3" s="1"/>
  <c r="J230" i="3"/>
  <c r="K230" i="3" s="1"/>
  <c r="J231" i="3"/>
  <c r="K231" i="3" s="1"/>
  <c r="J232" i="3"/>
  <c r="K232" i="3" s="1"/>
  <c r="J233" i="3"/>
  <c r="K233" i="3" s="1"/>
  <c r="J234" i="3"/>
  <c r="K234" i="3" s="1"/>
  <c r="J235" i="3"/>
  <c r="K235" i="3" s="1"/>
  <c r="J236" i="3"/>
  <c r="K236" i="3" s="1"/>
  <c r="J237" i="3"/>
  <c r="K237" i="3" s="1"/>
  <c r="J238" i="3"/>
  <c r="K238" i="3" s="1"/>
  <c r="J239" i="3"/>
  <c r="K239" i="3" s="1"/>
  <c r="J240" i="3"/>
  <c r="K240" i="3" s="1"/>
  <c r="J241" i="3"/>
  <c r="K241" i="3" s="1"/>
  <c r="J242" i="3"/>
  <c r="K242" i="3" s="1"/>
  <c r="J243" i="3"/>
  <c r="K243" i="3" s="1"/>
  <c r="J244" i="3"/>
  <c r="K244" i="3" s="1"/>
  <c r="J245" i="3"/>
  <c r="K245" i="3" s="1"/>
  <c r="J246" i="3"/>
  <c r="K246" i="3" s="1"/>
  <c r="J247" i="3"/>
  <c r="K247" i="3" s="1"/>
  <c r="J248" i="3"/>
  <c r="K248" i="3" s="1"/>
  <c r="J249" i="3"/>
  <c r="K249" i="3" s="1"/>
  <c r="J250" i="3"/>
  <c r="K250" i="3" s="1"/>
  <c r="J251" i="3"/>
  <c r="K251" i="3" s="1"/>
  <c r="J252" i="3"/>
  <c r="K252" i="3" s="1"/>
  <c r="J253" i="3"/>
  <c r="K253" i="3" s="1"/>
  <c r="J254" i="3"/>
  <c r="K254" i="3" s="1"/>
  <c r="J255" i="3"/>
  <c r="K255" i="3" s="1"/>
  <c r="J256" i="3"/>
  <c r="K256" i="3" s="1"/>
  <c r="J257" i="3"/>
  <c r="K257" i="3" s="1"/>
  <c r="J258" i="3"/>
  <c r="K258" i="3" s="1"/>
  <c r="J259" i="3"/>
  <c r="K259" i="3" s="1"/>
  <c r="J260" i="3"/>
  <c r="J261" i="3"/>
  <c r="K261" i="3" s="1"/>
  <c r="J262" i="3"/>
  <c r="K262" i="3" s="1"/>
  <c r="J263" i="3"/>
  <c r="K263" i="3" s="1"/>
  <c r="J264" i="3"/>
  <c r="J265" i="3"/>
  <c r="K265" i="3" s="1"/>
  <c r="J266" i="3"/>
  <c r="K266" i="3" s="1"/>
  <c r="J267" i="3"/>
  <c r="K267" i="3" s="1"/>
  <c r="J268" i="3"/>
  <c r="J269" i="3"/>
  <c r="K269" i="3" s="1"/>
  <c r="J270" i="3"/>
  <c r="K270" i="3" s="1"/>
  <c r="J271" i="3"/>
  <c r="K271" i="3" s="1"/>
  <c r="J272" i="3"/>
  <c r="J273" i="3"/>
  <c r="K273" i="3" s="1"/>
  <c r="J274" i="3"/>
  <c r="K274" i="3" s="1"/>
  <c r="J275" i="3"/>
  <c r="K275" i="3" s="1"/>
  <c r="J276" i="3"/>
  <c r="J277" i="3"/>
  <c r="K277" i="3" s="1"/>
  <c r="J278" i="3"/>
  <c r="K278" i="3" s="1"/>
  <c r="J279" i="3"/>
  <c r="K279" i="3" s="1"/>
  <c r="J280" i="3"/>
  <c r="J281" i="3"/>
  <c r="K281" i="3" s="1"/>
  <c r="J282" i="3"/>
  <c r="K282" i="3" s="1"/>
  <c r="J283" i="3"/>
  <c r="K283" i="3" s="1"/>
  <c r="J284" i="3"/>
  <c r="J285" i="3"/>
  <c r="K285" i="3" s="1"/>
  <c r="J286" i="3"/>
  <c r="K286" i="3" s="1"/>
  <c r="J287" i="3"/>
  <c r="K287" i="3" s="1"/>
  <c r="J288" i="3"/>
  <c r="J289" i="3"/>
  <c r="K289" i="3" s="1"/>
  <c r="J290" i="3"/>
  <c r="K290" i="3" s="1"/>
  <c r="J291" i="3"/>
  <c r="K291" i="3" s="1"/>
  <c r="J292" i="3"/>
  <c r="J293" i="3"/>
  <c r="K293" i="3" s="1"/>
  <c r="J294" i="3"/>
  <c r="K294" i="3" s="1"/>
  <c r="J295" i="3"/>
  <c r="K295" i="3" s="1"/>
  <c r="J296" i="3"/>
  <c r="J297" i="3"/>
  <c r="K297" i="3" s="1"/>
  <c r="J298" i="3"/>
  <c r="K298" i="3" s="1"/>
  <c r="J299" i="3"/>
  <c r="K299" i="3" s="1"/>
  <c r="J300" i="3"/>
  <c r="J301" i="3"/>
  <c r="K301" i="3" s="1"/>
  <c r="J302" i="3"/>
  <c r="K302" i="3" s="1"/>
  <c r="J303" i="3"/>
  <c r="K303" i="3" s="1"/>
  <c r="J304" i="3"/>
  <c r="J305" i="3"/>
  <c r="K305" i="3" s="1"/>
  <c r="J306" i="3"/>
  <c r="K306" i="3" s="1"/>
  <c r="J307" i="3"/>
  <c r="K307" i="3" s="1"/>
  <c r="J8" i="3"/>
  <c r="J9" i="3"/>
  <c r="J10" i="3"/>
  <c r="J11" i="3"/>
  <c r="J12" i="3"/>
  <c r="G32" i="1"/>
  <c r="G33" i="1"/>
  <c r="G34" i="1"/>
  <c r="G35" i="1"/>
  <c r="G36" i="1"/>
  <c r="G37" i="1"/>
  <c r="G38" i="1"/>
  <c r="G39" i="1"/>
  <c r="G40" i="1"/>
  <c r="G41" i="1"/>
  <c r="G42" i="1"/>
  <c r="G43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29" i="1"/>
  <c r="J158" i="5"/>
  <c r="K94" i="3" l="1"/>
  <c r="K82" i="3"/>
  <c r="K70" i="3"/>
  <c r="K97" i="3"/>
  <c r="K93" i="3"/>
  <c r="K89" i="3"/>
  <c r="K85" i="3"/>
  <c r="K81" i="3"/>
  <c r="K77" i="3"/>
  <c r="K73" i="3"/>
  <c r="K69" i="3"/>
  <c r="K90" i="3"/>
  <c r="K74" i="3"/>
  <c r="K96" i="3"/>
  <c r="K92" i="3"/>
  <c r="K88" i="3"/>
  <c r="K84" i="3"/>
  <c r="K80" i="3"/>
  <c r="K76" i="3"/>
  <c r="K72" i="3"/>
  <c r="K68" i="3"/>
  <c r="K24" i="3"/>
  <c r="K86" i="3"/>
  <c r="K78" i="3"/>
  <c r="K95" i="3"/>
  <c r="K91" i="3"/>
  <c r="K87" i="3"/>
  <c r="K83" i="3"/>
  <c r="K79" i="3"/>
  <c r="K75" i="3"/>
  <c r="K71" i="3"/>
  <c r="K67" i="3"/>
  <c r="K66" i="3"/>
  <c r="K54" i="3"/>
  <c r="K65" i="3"/>
  <c r="K61" i="3"/>
  <c r="K57" i="3"/>
  <c r="K53" i="3"/>
  <c r="K49" i="3"/>
  <c r="K45" i="3"/>
  <c r="K41" i="3"/>
  <c r="K37" i="3"/>
  <c r="K33" i="3"/>
  <c r="K29" i="3"/>
  <c r="K25" i="3"/>
  <c r="K21" i="3"/>
  <c r="K17" i="3"/>
  <c r="K13" i="3"/>
  <c r="K20" i="3"/>
  <c r="K58" i="3"/>
  <c r="K46" i="3"/>
  <c r="K38" i="3"/>
  <c r="K30" i="3"/>
  <c r="K18" i="3"/>
  <c r="K12" i="3"/>
  <c r="K64" i="3"/>
  <c r="K60" i="3"/>
  <c r="K56" i="3"/>
  <c r="K52" i="3"/>
  <c r="K48" i="3"/>
  <c r="K44" i="3"/>
  <c r="K40" i="3"/>
  <c r="K36" i="3"/>
  <c r="K32" i="3"/>
  <c r="K16" i="3"/>
  <c r="K62" i="3"/>
  <c r="K50" i="3"/>
  <c r="K42" i="3"/>
  <c r="K34" i="3"/>
  <c r="K26" i="3"/>
  <c r="K22" i="3"/>
  <c r="K14" i="3"/>
  <c r="K63" i="3"/>
  <c r="K59" i="3"/>
  <c r="K55" i="3"/>
  <c r="K51" i="3"/>
  <c r="K47" i="3"/>
  <c r="K43" i="3"/>
  <c r="K39" i="3"/>
  <c r="K35" i="3"/>
  <c r="K31" i="3"/>
  <c r="K27" i="3"/>
  <c r="K23" i="3"/>
  <c r="K19" i="3"/>
  <c r="K15" i="3"/>
  <c r="K28" i="3"/>
  <c r="K7" i="3"/>
  <c r="L7" i="3"/>
  <c r="J156" i="5"/>
  <c r="N152" i="5" s="1"/>
  <c r="AA5" i="3" s="1"/>
  <c r="G5" i="3" s="1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07" i="5"/>
  <c r="M152" i="5" l="1"/>
  <c r="L152" i="5"/>
  <c r="J141" i="5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K141" i="5" l="1"/>
  <c r="K143" i="5" s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L141" i="5" l="1"/>
  <c r="M141" i="5"/>
  <c r="E279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Q231" i="3"/>
  <c r="T231" i="3"/>
  <c r="J252" i="1" s="1"/>
  <c r="Q232" i="3"/>
  <c r="T232" i="3" s="1"/>
  <c r="J253" i="1" s="1"/>
  <c r="Q233" i="3"/>
  <c r="T233" i="3"/>
  <c r="J254" i="1" s="1"/>
  <c r="Q234" i="3"/>
  <c r="T234" i="3"/>
  <c r="J255" i="1" s="1"/>
  <c r="Q235" i="3"/>
  <c r="T235" i="3"/>
  <c r="J256" i="1" s="1"/>
  <c r="Q236" i="3"/>
  <c r="Q237" i="3"/>
  <c r="Q238" i="3"/>
  <c r="T238" i="3"/>
  <c r="J259" i="1" s="1"/>
  <c r="Q239" i="3"/>
  <c r="Q240" i="3"/>
  <c r="Q241" i="3"/>
  <c r="Q242" i="3"/>
  <c r="T242" i="3"/>
  <c r="J263" i="1" s="1"/>
  <c r="Q243" i="3"/>
  <c r="Q244" i="3"/>
  <c r="Q245" i="3"/>
  <c r="Q246" i="3"/>
  <c r="T246" i="3"/>
  <c r="J267" i="1" s="1"/>
  <c r="Q247" i="3"/>
  <c r="Q248" i="3"/>
  <c r="Q249" i="3"/>
  <c r="T249" i="3"/>
  <c r="J270" i="1" s="1"/>
  <c r="Q250" i="3"/>
  <c r="T250" i="3"/>
  <c r="J271" i="1" s="1"/>
  <c r="Q251" i="3"/>
  <c r="Q252" i="3"/>
  <c r="Q253" i="3"/>
  <c r="T253" i="3"/>
  <c r="J274" i="1" s="1"/>
  <c r="Q254" i="3"/>
  <c r="T254" i="3"/>
  <c r="J275" i="1" s="1"/>
  <c r="E276" i="1"/>
  <c r="Q255" i="3"/>
  <c r="Q256" i="3"/>
  <c r="E278" i="1"/>
  <c r="Q257" i="3"/>
  <c r="T257" i="3"/>
  <c r="J278" i="1" s="1"/>
  <c r="Q258" i="3"/>
  <c r="T258" i="3"/>
  <c r="J279" i="1" s="1"/>
  <c r="E280" i="1"/>
  <c r="Q259" i="3"/>
  <c r="Q260" i="3"/>
  <c r="E282" i="1"/>
  <c r="Q261" i="3"/>
  <c r="T261" i="3"/>
  <c r="J282" i="1" s="1"/>
  <c r="Q262" i="3"/>
  <c r="T262" i="3"/>
  <c r="J283" i="1" s="1"/>
  <c r="Q263" i="3"/>
  <c r="Q264" i="3"/>
  <c r="E286" i="1"/>
  <c r="Q265" i="3"/>
  <c r="T265" i="3"/>
  <c r="J286" i="1" s="1"/>
  <c r="Q266" i="3"/>
  <c r="Q267" i="3"/>
  <c r="E289" i="1"/>
  <c r="Q268" i="3"/>
  <c r="Q269" i="3"/>
  <c r="T269" i="3"/>
  <c r="J290" i="1" s="1"/>
  <c r="E291" i="1"/>
  <c r="Q270" i="3"/>
  <c r="T270" i="3"/>
  <c r="J291" i="1" s="1"/>
  <c r="E292" i="1"/>
  <c r="Q271" i="3"/>
  <c r="E293" i="1"/>
  <c r="Q272" i="3"/>
  <c r="Q273" i="3"/>
  <c r="T273" i="3"/>
  <c r="J294" i="1" s="1"/>
  <c r="Q274" i="3"/>
  <c r="T274" i="3"/>
  <c r="J295" i="1" s="1"/>
  <c r="Q275" i="3"/>
  <c r="E297" i="1"/>
  <c r="Q276" i="3"/>
  <c r="Q277" i="3"/>
  <c r="T277" i="3"/>
  <c r="J298" i="1" s="1"/>
  <c r="Q278" i="3"/>
  <c r="T278" i="3"/>
  <c r="J299" i="1" s="1"/>
  <c r="Q279" i="3"/>
  <c r="E301" i="1"/>
  <c r="Q280" i="3"/>
  <c r="Q281" i="3"/>
  <c r="T281" i="3"/>
  <c r="J302" i="1" s="1"/>
  <c r="Q282" i="3"/>
  <c r="T282" i="3"/>
  <c r="J303" i="1" s="1"/>
  <c r="Q283" i="3"/>
  <c r="E305" i="1"/>
  <c r="Q284" i="3"/>
  <c r="Q285" i="3"/>
  <c r="T285" i="3"/>
  <c r="J306" i="1" s="1"/>
  <c r="E307" i="1"/>
  <c r="Q286" i="3"/>
  <c r="T286" i="3"/>
  <c r="J307" i="1" s="1"/>
  <c r="Q287" i="3"/>
  <c r="E309" i="1"/>
  <c r="Q288" i="3"/>
  <c r="Q289" i="3"/>
  <c r="T289" i="3"/>
  <c r="J310" i="1" s="1"/>
  <c r="Q290" i="3"/>
  <c r="T290" i="3"/>
  <c r="J311" i="1" s="1"/>
  <c r="Q291" i="3"/>
  <c r="E313" i="1"/>
  <c r="Q292" i="3"/>
  <c r="Q293" i="3"/>
  <c r="T293" i="3"/>
  <c r="J314" i="1" s="1"/>
  <c r="Q294" i="3"/>
  <c r="T294" i="3"/>
  <c r="J315" i="1" s="1"/>
  <c r="Q295" i="3"/>
  <c r="Q296" i="3"/>
  <c r="E318" i="1"/>
  <c r="Q297" i="3"/>
  <c r="T297" i="3"/>
  <c r="J318" i="1" s="1"/>
  <c r="Q298" i="3"/>
  <c r="T298" i="3"/>
  <c r="J319" i="1" s="1"/>
  <c r="E320" i="1"/>
  <c r="Q299" i="3"/>
  <c r="Q300" i="3"/>
  <c r="Q301" i="3"/>
  <c r="T301" i="3"/>
  <c r="J322" i="1" s="1"/>
  <c r="Q302" i="3"/>
  <c r="T302" i="3"/>
  <c r="J323" i="1" s="1"/>
  <c r="Q303" i="3"/>
  <c r="Q304" i="3"/>
  <c r="Q305" i="3"/>
  <c r="T305" i="3"/>
  <c r="J326" i="1" s="1"/>
  <c r="Q306" i="3"/>
  <c r="T306" i="3"/>
  <c r="J327" i="1" s="1"/>
  <c r="E328" i="1"/>
  <c r="Q307" i="3"/>
  <c r="E274" i="1" l="1"/>
  <c r="E270" i="1"/>
  <c r="E308" i="1"/>
  <c r="E324" i="1"/>
  <c r="E294" i="1"/>
  <c r="E277" i="1"/>
  <c r="E295" i="1"/>
  <c r="E311" i="1"/>
  <c r="E310" i="1"/>
  <c r="E273" i="1"/>
  <c r="E269" i="1"/>
  <c r="E262" i="1"/>
  <c r="E296" i="1"/>
  <c r="E312" i="1"/>
  <c r="E319" i="1"/>
  <c r="E298" i="1"/>
  <c r="E285" i="1"/>
  <c r="E283" i="1"/>
  <c r="E299" i="1"/>
  <c r="E315" i="1"/>
  <c r="E290" i="1"/>
  <c r="E322" i="1"/>
  <c r="E284" i="1"/>
  <c r="E300" i="1"/>
  <c r="E316" i="1"/>
  <c r="E327" i="1"/>
  <c r="E314" i="1"/>
  <c r="E317" i="1"/>
  <c r="E287" i="1"/>
  <c r="E303" i="1"/>
  <c r="E323" i="1"/>
  <c r="E302" i="1"/>
  <c r="E326" i="1"/>
  <c r="E288" i="1"/>
  <c r="E304" i="1"/>
  <c r="E325" i="1"/>
  <c r="E306" i="1"/>
  <c r="E281" i="1"/>
  <c r="E321" i="1"/>
  <c r="E272" i="1"/>
  <c r="E268" i="1"/>
  <c r="E275" i="1"/>
  <c r="E271" i="1"/>
  <c r="E267" i="1"/>
  <c r="E265" i="1"/>
  <c r="E261" i="1"/>
  <c r="E258" i="1"/>
  <c r="E254" i="1"/>
  <c r="E259" i="1"/>
  <c r="E264" i="1"/>
  <c r="E260" i="1"/>
  <c r="E257" i="1"/>
  <c r="E253" i="1"/>
  <c r="E255" i="1"/>
  <c r="E266" i="1"/>
  <c r="E263" i="1"/>
  <c r="E256" i="1"/>
  <c r="E252" i="1"/>
  <c r="T307" i="3"/>
  <c r="J328" i="1" s="1"/>
  <c r="T291" i="3"/>
  <c r="J312" i="1" s="1"/>
  <c r="T288" i="3"/>
  <c r="J309" i="1" s="1"/>
  <c r="T275" i="3"/>
  <c r="J296" i="1" s="1"/>
  <c r="T272" i="3"/>
  <c r="J293" i="1" s="1"/>
  <c r="T284" i="3"/>
  <c r="J305" i="1" s="1"/>
  <c r="T264" i="3"/>
  <c r="J285" i="1" s="1"/>
  <c r="T296" i="3"/>
  <c r="J317" i="1" s="1"/>
  <c r="T260" i="3"/>
  <c r="J281" i="1" s="1"/>
  <c r="T252" i="3"/>
  <c r="J273" i="1" s="1"/>
  <c r="T292" i="3"/>
  <c r="J313" i="1" s="1"/>
  <c r="T266" i="3"/>
  <c r="J287" i="1" s="1"/>
  <c r="T259" i="3"/>
  <c r="J280" i="1" s="1"/>
  <c r="T251" i="3"/>
  <c r="J272" i="1" s="1"/>
  <c r="T243" i="3"/>
  <c r="J264" i="1" s="1"/>
  <c r="T303" i="3"/>
  <c r="J324" i="1" s="1"/>
  <c r="T299" i="3"/>
  <c r="J320" i="1" s="1"/>
  <c r="T295" i="3"/>
  <c r="J316" i="1" s="1"/>
  <c r="T287" i="3"/>
  <c r="J308" i="1" s="1"/>
  <c r="T283" i="3"/>
  <c r="J304" i="1" s="1"/>
  <c r="T279" i="3"/>
  <c r="J300" i="1" s="1"/>
  <c r="T271" i="3"/>
  <c r="J292" i="1" s="1"/>
  <c r="T267" i="3"/>
  <c r="J288" i="1" s="1"/>
  <c r="T263" i="3"/>
  <c r="J284" i="1" s="1"/>
  <c r="T245" i="3"/>
  <c r="J266" i="1" s="1"/>
  <c r="T244" i="3"/>
  <c r="J265" i="1" s="1"/>
  <c r="T241" i="3"/>
  <c r="J262" i="1" s="1"/>
  <c r="T240" i="3"/>
  <c r="J261" i="1" s="1"/>
  <c r="T237" i="3"/>
  <c r="J258" i="1" s="1"/>
  <c r="T236" i="3"/>
  <c r="J257" i="1" s="1"/>
  <c r="Q34" i="3"/>
  <c r="T34" i="3"/>
  <c r="J55" i="1" s="1"/>
  <c r="Q35" i="3"/>
  <c r="Q36" i="3"/>
  <c r="Q37" i="3"/>
  <c r="T37" i="3"/>
  <c r="J58" i="1" s="1"/>
  <c r="Q38" i="3"/>
  <c r="T38" i="3"/>
  <c r="J59" i="1" s="1"/>
  <c r="Q39" i="3"/>
  <c r="Q40" i="3"/>
  <c r="Q41" i="3"/>
  <c r="T41" i="3"/>
  <c r="J62" i="1" s="1"/>
  <c r="Q42" i="3"/>
  <c r="T42" i="3"/>
  <c r="J63" i="1" s="1"/>
  <c r="Q43" i="3"/>
  <c r="Q44" i="3"/>
  <c r="Q45" i="3"/>
  <c r="T45" i="3"/>
  <c r="J66" i="1" s="1"/>
  <c r="Q46" i="3"/>
  <c r="T46" i="3"/>
  <c r="J67" i="1" s="1"/>
  <c r="Q47" i="3"/>
  <c r="Q48" i="3"/>
  <c r="Q49" i="3"/>
  <c r="T49" i="3"/>
  <c r="J70" i="1" s="1"/>
  <c r="Q50" i="3"/>
  <c r="T50" i="3"/>
  <c r="J71" i="1" s="1"/>
  <c r="Q51" i="3"/>
  <c r="Q52" i="3"/>
  <c r="Q53" i="3"/>
  <c r="T53" i="3"/>
  <c r="J74" i="1" s="1"/>
  <c r="Q54" i="3"/>
  <c r="T54" i="3"/>
  <c r="J75" i="1" s="1"/>
  <c r="Q55" i="3"/>
  <c r="Q56" i="3"/>
  <c r="Q57" i="3"/>
  <c r="T57" i="3"/>
  <c r="J78" i="1" s="1"/>
  <c r="Q58" i="3"/>
  <c r="T58" i="3"/>
  <c r="J79" i="1" s="1"/>
  <c r="Q59" i="3"/>
  <c r="Q60" i="3"/>
  <c r="Q61" i="3"/>
  <c r="T61" i="3"/>
  <c r="J82" i="1" s="1"/>
  <c r="Q62" i="3"/>
  <c r="T62" i="3"/>
  <c r="J83" i="1" s="1"/>
  <c r="Q63" i="3"/>
  <c r="Q64" i="3"/>
  <c r="Q65" i="3"/>
  <c r="T65" i="3"/>
  <c r="J86" i="1" s="1"/>
  <c r="Q66" i="3"/>
  <c r="T66" i="3"/>
  <c r="J87" i="1" s="1"/>
  <c r="Q67" i="3"/>
  <c r="Q68" i="3"/>
  <c r="Q69" i="3"/>
  <c r="T69" i="3"/>
  <c r="J90" i="1" s="1"/>
  <c r="Q70" i="3"/>
  <c r="T70" i="3"/>
  <c r="J91" i="1" s="1"/>
  <c r="Q71" i="3"/>
  <c r="Q72" i="3"/>
  <c r="Q73" i="3"/>
  <c r="T73" i="3"/>
  <c r="J94" i="1" s="1"/>
  <c r="Q74" i="3"/>
  <c r="T74" i="3"/>
  <c r="J95" i="1" s="1"/>
  <c r="Q75" i="3"/>
  <c r="Q76" i="3"/>
  <c r="Q77" i="3"/>
  <c r="T77" i="3"/>
  <c r="J98" i="1" s="1"/>
  <c r="Q78" i="3"/>
  <c r="T78" i="3"/>
  <c r="J99" i="1" s="1"/>
  <c r="Q79" i="3"/>
  <c r="Q80" i="3"/>
  <c r="Q81" i="3"/>
  <c r="T81" i="3"/>
  <c r="J102" i="1" s="1"/>
  <c r="Q82" i="3"/>
  <c r="T82" i="3"/>
  <c r="J103" i="1" s="1"/>
  <c r="Q83" i="3"/>
  <c r="Q84" i="3"/>
  <c r="Q85" i="3"/>
  <c r="T85" i="3"/>
  <c r="J106" i="1" s="1"/>
  <c r="Q86" i="3"/>
  <c r="T86" i="3"/>
  <c r="J107" i="1" s="1"/>
  <c r="Q87" i="3"/>
  <c r="Q88" i="3"/>
  <c r="Q89" i="3"/>
  <c r="T89" i="3"/>
  <c r="J110" i="1" s="1"/>
  <c r="Q90" i="3"/>
  <c r="T90" i="3"/>
  <c r="J111" i="1" s="1"/>
  <c r="Q91" i="3"/>
  <c r="Q92" i="3"/>
  <c r="Q93" i="3"/>
  <c r="T93" i="3"/>
  <c r="J114" i="1" s="1"/>
  <c r="Q94" i="3"/>
  <c r="T94" i="3"/>
  <c r="J115" i="1" s="1"/>
  <c r="Q95" i="3"/>
  <c r="Q96" i="3"/>
  <c r="Q97" i="3"/>
  <c r="T97" i="3"/>
  <c r="J118" i="1" s="1"/>
  <c r="Q98" i="3"/>
  <c r="T98" i="3"/>
  <c r="J119" i="1" s="1"/>
  <c r="Q99" i="3"/>
  <c r="Q100" i="3"/>
  <c r="Q101" i="3"/>
  <c r="T101" i="3"/>
  <c r="J122" i="1" s="1"/>
  <c r="Q102" i="3"/>
  <c r="T102" i="3"/>
  <c r="J123" i="1" s="1"/>
  <c r="Q103" i="3"/>
  <c r="Q104" i="3"/>
  <c r="Q105" i="3"/>
  <c r="T105" i="3"/>
  <c r="J126" i="1" s="1"/>
  <c r="Q106" i="3"/>
  <c r="T106" i="3"/>
  <c r="J127" i="1" s="1"/>
  <c r="Q107" i="3"/>
  <c r="Q108" i="3"/>
  <c r="Q109" i="3"/>
  <c r="T109" i="3"/>
  <c r="J130" i="1" s="1"/>
  <c r="Q110" i="3"/>
  <c r="T110" i="3"/>
  <c r="J131" i="1" s="1"/>
  <c r="Q111" i="3"/>
  <c r="Q112" i="3"/>
  <c r="Q113" i="3"/>
  <c r="T113" i="3"/>
  <c r="J134" i="1" s="1"/>
  <c r="Q114" i="3"/>
  <c r="T114" i="3"/>
  <c r="J135" i="1" s="1"/>
  <c r="Q115" i="3"/>
  <c r="Q116" i="3"/>
  <c r="Q117" i="3"/>
  <c r="T117" i="3"/>
  <c r="J138" i="1" s="1"/>
  <c r="Q118" i="3"/>
  <c r="T118" i="3"/>
  <c r="J139" i="1" s="1"/>
  <c r="Q119" i="3"/>
  <c r="Q120" i="3"/>
  <c r="Q121" i="3"/>
  <c r="T121" i="3"/>
  <c r="J142" i="1" s="1"/>
  <c r="Q122" i="3"/>
  <c r="T122" i="3"/>
  <c r="J143" i="1" s="1"/>
  <c r="Q123" i="3"/>
  <c r="Q124" i="3"/>
  <c r="Q125" i="3"/>
  <c r="T125" i="3"/>
  <c r="J146" i="1" s="1"/>
  <c r="Q126" i="3"/>
  <c r="T126" i="3"/>
  <c r="J147" i="1" s="1"/>
  <c r="Q127" i="3"/>
  <c r="Q128" i="3"/>
  <c r="Q129" i="3"/>
  <c r="T129" i="3"/>
  <c r="J150" i="1" s="1"/>
  <c r="Q130" i="3"/>
  <c r="T130" i="3"/>
  <c r="J151" i="1" s="1"/>
  <c r="Q131" i="3"/>
  <c r="Q132" i="3"/>
  <c r="Q133" i="3"/>
  <c r="T133" i="3"/>
  <c r="J154" i="1" s="1"/>
  <c r="Q134" i="3"/>
  <c r="T134" i="3"/>
  <c r="J155" i="1" s="1"/>
  <c r="Q135" i="3"/>
  <c r="Q136" i="3"/>
  <c r="Q137" i="3"/>
  <c r="T137" i="3"/>
  <c r="J158" i="1" s="1"/>
  <c r="Q138" i="3"/>
  <c r="T138" i="3"/>
  <c r="J159" i="1" s="1"/>
  <c r="Q139" i="3"/>
  <c r="Q140" i="3"/>
  <c r="Q141" i="3"/>
  <c r="T141" i="3"/>
  <c r="J162" i="1" s="1"/>
  <c r="Q142" i="3"/>
  <c r="T142" i="3"/>
  <c r="J163" i="1" s="1"/>
  <c r="Q143" i="3"/>
  <c r="Q144" i="3"/>
  <c r="Q145" i="3"/>
  <c r="T145" i="3"/>
  <c r="J166" i="1" s="1"/>
  <c r="Q146" i="3"/>
  <c r="T146" i="3"/>
  <c r="J167" i="1" s="1"/>
  <c r="Q147" i="3"/>
  <c r="Q148" i="3"/>
  <c r="Q149" i="3"/>
  <c r="T149" i="3"/>
  <c r="J170" i="1" s="1"/>
  <c r="Q150" i="3"/>
  <c r="T150" i="3"/>
  <c r="J171" i="1" s="1"/>
  <c r="Q151" i="3"/>
  <c r="Q152" i="3"/>
  <c r="Q153" i="3"/>
  <c r="T153" i="3"/>
  <c r="J174" i="1" s="1"/>
  <c r="Q154" i="3"/>
  <c r="T154" i="3"/>
  <c r="J175" i="1" s="1"/>
  <c r="Q155" i="3"/>
  <c r="Q156" i="3"/>
  <c r="Q157" i="3"/>
  <c r="T157" i="3"/>
  <c r="J178" i="1" s="1"/>
  <c r="Q158" i="3"/>
  <c r="T158" i="3"/>
  <c r="J179" i="1" s="1"/>
  <c r="Q159" i="3"/>
  <c r="Q160" i="3"/>
  <c r="Q161" i="3"/>
  <c r="T161" i="3"/>
  <c r="J182" i="1" s="1"/>
  <c r="Q162" i="3"/>
  <c r="T162" i="3"/>
  <c r="J183" i="1" s="1"/>
  <c r="Q163" i="3"/>
  <c r="Q164" i="3"/>
  <c r="Q165" i="3"/>
  <c r="T165" i="3"/>
  <c r="J186" i="1" s="1"/>
  <c r="Q166" i="3"/>
  <c r="T166" i="3"/>
  <c r="J187" i="1" s="1"/>
  <c r="Q167" i="3"/>
  <c r="Q168" i="3"/>
  <c r="Q169" i="3"/>
  <c r="T169" i="3"/>
  <c r="J190" i="1" s="1"/>
  <c r="Q170" i="3"/>
  <c r="T170" i="3"/>
  <c r="J191" i="1" s="1"/>
  <c r="Q171" i="3"/>
  <c r="Q172" i="3"/>
  <c r="Q173" i="3"/>
  <c r="T173" i="3"/>
  <c r="J194" i="1" s="1"/>
  <c r="Q174" i="3"/>
  <c r="T174" i="3"/>
  <c r="J195" i="1" s="1"/>
  <c r="Q175" i="3"/>
  <c r="Q176" i="3"/>
  <c r="Q177" i="3"/>
  <c r="T177" i="3"/>
  <c r="J198" i="1" s="1"/>
  <c r="Q178" i="3"/>
  <c r="T178" i="3"/>
  <c r="J199" i="1" s="1"/>
  <c r="Q179" i="3"/>
  <c r="Q180" i="3"/>
  <c r="Q181" i="3"/>
  <c r="T181" i="3"/>
  <c r="J202" i="1" s="1"/>
  <c r="Q182" i="3"/>
  <c r="T182" i="3"/>
  <c r="J203" i="1" s="1"/>
  <c r="Q183" i="3"/>
  <c r="Q184" i="3"/>
  <c r="Q185" i="3"/>
  <c r="T185" i="3"/>
  <c r="J206" i="1" s="1"/>
  <c r="Q186" i="3"/>
  <c r="T186" i="3"/>
  <c r="J207" i="1" s="1"/>
  <c r="Q187" i="3"/>
  <c r="Q188" i="3"/>
  <c r="Q189" i="3"/>
  <c r="T189" i="3"/>
  <c r="J210" i="1" s="1"/>
  <c r="Q190" i="3"/>
  <c r="T190" i="3"/>
  <c r="J211" i="1" s="1"/>
  <c r="Q191" i="3"/>
  <c r="S191" i="3" s="1"/>
  <c r="Q192" i="3"/>
  <c r="Q193" i="3"/>
  <c r="T193" i="3"/>
  <c r="J214" i="1" s="1"/>
  <c r="Q194" i="3"/>
  <c r="T194" i="3"/>
  <c r="J215" i="1" s="1"/>
  <c r="Q195" i="3"/>
  <c r="T195" i="3"/>
  <c r="J216" i="1" s="1"/>
  <c r="Q196" i="3"/>
  <c r="T196" i="3"/>
  <c r="J217" i="1" s="1"/>
  <c r="Q197" i="3"/>
  <c r="T197" i="3"/>
  <c r="J218" i="1" s="1"/>
  <c r="Q198" i="3"/>
  <c r="T198" i="3"/>
  <c r="J219" i="1" s="1"/>
  <c r="Q199" i="3"/>
  <c r="T199" i="3"/>
  <c r="J220" i="1" s="1"/>
  <c r="Q200" i="3"/>
  <c r="T200" i="3"/>
  <c r="J221" i="1" s="1"/>
  <c r="Q201" i="3"/>
  <c r="T201" i="3"/>
  <c r="J222" i="1" s="1"/>
  <c r="Q202" i="3"/>
  <c r="T202" i="3"/>
  <c r="J223" i="1" s="1"/>
  <c r="Q203" i="3"/>
  <c r="T203" i="3"/>
  <c r="J224" i="1" s="1"/>
  <c r="Q204" i="3"/>
  <c r="T204" i="3"/>
  <c r="J225" i="1" s="1"/>
  <c r="Q205" i="3"/>
  <c r="T205" i="3"/>
  <c r="J226" i="1" s="1"/>
  <c r="Q206" i="3"/>
  <c r="T206" i="3"/>
  <c r="J227" i="1" s="1"/>
  <c r="Q207" i="3"/>
  <c r="T207" i="3"/>
  <c r="J228" i="1" s="1"/>
  <c r="Q208" i="3"/>
  <c r="T208" i="3"/>
  <c r="J229" i="1" s="1"/>
  <c r="Q209" i="3"/>
  <c r="T209" i="3"/>
  <c r="J230" i="1" s="1"/>
  <c r="Q210" i="3"/>
  <c r="T210" i="3"/>
  <c r="J231" i="1" s="1"/>
  <c r="Q211" i="3"/>
  <c r="T211" i="3"/>
  <c r="J232" i="1" s="1"/>
  <c r="Q212" i="3"/>
  <c r="T212" i="3"/>
  <c r="J233" i="1" s="1"/>
  <c r="Q213" i="3"/>
  <c r="T213" i="3"/>
  <c r="J234" i="1" s="1"/>
  <c r="Q214" i="3"/>
  <c r="T214" i="3"/>
  <c r="J235" i="1" s="1"/>
  <c r="Q215" i="3"/>
  <c r="T215" i="3"/>
  <c r="J236" i="1" s="1"/>
  <c r="Q216" i="3"/>
  <c r="T216" i="3"/>
  <c r="J237" i="1" s="1"/>
  <c r="Q217" i="3"/>
  <c r="T217" i="3"/>
  <c r="J238" i="1" s="1"/>
  <c r="Q218" i="3"/>
  <c r="T218" i="3"/>
  <c r="J239" i="1" s="1"/>
  <c r="Q219" i="3"/>
  <c r="T219" i="3"/>
  <c r="J240" i="1" s="1"/>
  <c r="Q220" i="3"/>
  <c r="T220" i="3"/>
  <c r="J241" i="1" s="1"/>
  <c r="Q221" i="3"/>
  <c r="T221" i="3"/>
  <c r="J242" i="1" s="1"/>
  <c r="Q222" i="3"/>
  <c r="T222" i="3"/>
  <c r="J243" i="1" s="1"/>
  <c r="Q223" i="3"/>
  <c r="T223" i="3"/>
  <c r="J244" i="1" s="1"/>
  <c r="Q224" i="3"/>
  <c r="T224" i="3"/>
  <c r="J245" i="1" s="1"/>
  <c r="Q225" i="3"/>
  <c r="T225" i="3"/>
  <c r="J246" i="1" s="1"/>
  <c r="Q226" i="3"/>
  <c r="T226" i="3"/>
  <c r="J247" i="1" s="1"/>
  <c r="Q227" i="3"/>
  <c r="T227" i="3"/>
  <c r="J248" i="1" s="1"/>
  <c r="Q228" i="3"/>
  <c r="T228" i="3"/>
  <c r="J249" i="1" s="1"/>
  <c r="Q229" i="3"/>
  <c r="T229" i="3"/>
  <c r="J250" i="1" s="1"/>
  <c r="Q230" i="3"/>
  <c r="T230" i="3"/>
  <c r="J251" i="1" s="1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T25" i="3"/>
  <c r="J46" i="1" s="1"/>
  <c r="Q26" i="3"/>
  <c r="T26" i="3"/>
  <c r="J47" i="1" s="1"/>
  <c r="Q27" i="3"/>
  <c r="Q28" i="3"/>
  <c r="Q29" i="3"/>
  <c r="T29" i="3"/>
  <c r="J50" i="1" s="1"/>
  <c r="Q30" i="3"/>
  <c r="T30" i="3"/>
  <c r="J51" i="1" s="1"/>
  <c r="Q31" i="3"/>
  <c r="Q32" i="3"/>
  <c r="Q33" i="3"/>
  <c r="T33" i="3"/>
  <c r="J54" i="1" s="1"/>
  <c r="I132" i="5"/>
  <c r="J132" i="5" s="1"/>
  <c r="K132" i="5" l="1"/>
  <c r="K134" i="5" s="1"/>
  <c r="R9" i="3"/>
  <c r="S9" i="3"/>
  <c r="S13" i="3"/>
  <c r="F298" i="1"/>
  <c r="K9" i="3"/>
  <c r="F30" i="1" s="1"/>
  <c r="K11" i="3"/>
  <c r="F32" i="1" s="1"/>
  <c r="K8" i="3"/>
  <c r="F29" i="1" s="1"/>
  <c r="K10" i="3"/>
  <c r="F31" i="1" s="1"/>
  <c r="T21" i="3"/>
  <c r="J42" i="1" s="1"/>
  <c r="F104" i="1"/>
  <c r="F101" i="1"/>
  <c r="F98" i="1"/>
  <c r="F75" i="1"/>
  <c r="F72" i="1"/>
  <c r="F69" i="1"/>
  <c r="F206" i="1"/>
  <c r="F153" i="1"/>
  <c r="F318" i="1"/>
  <c r="F281" i="1"/>
  <c r="F114" i="1"/>
  <c r="F279" i="1"/>
  <c r="F326" i="1"/>
  <c r="F254" i="1"/>
  <c r="F258" i="1"/>
  <c r="F265" i="1"/>
  <c r="F321" i="1"/>
  <c r="F128" i="1"/>
  <c r="F291" i="1"/>
  <c r="F310" i="1"/>
  <c r="F290" i="1"/>
  <c r="F236" i="1"/>
  <c r="F225" i="1"/>
  <c r="F198" i="1"/>
  <c r="F173" i="1"/>
  <c r="F120" i="1"/>
  <c r="F106" i="1"/>
  <c r="F83" i="1"/>
  <c r="F80" i="1"/>
  <c r="F77" i="1"/>
  <c r="F252" i="1"/>
  <c r="F255" i="1"/>
  <c r="F319" i="1"/>
  <c r="F299" i="1"/>
  <c r="F320" i="1"/>
  <c r="F257" i="1"/>
  <c r="F284" i="1"/>
  <c r="F253" i="1"/>
  <c r="F295" i="1"/>
  <c r="F261" i="1"/>
  <c r="F325" i="1"/>
  <c r="F274" i="1"/>
  <c r="F282" i="1"/>
  <c r="F292" i="1"/>
  <c r="F300" i="1"/>
  <c r="F308" i="1"/>
  <c r="F316" i="1"/>
  <c r="F297" i="1"/>
  <c r="F305" i="1"/>
  <c r="F313" i="1"/>
  <c r="F328" i="1"/>
  <c r="F301" i="1"/>
  <c r="F309" i="1"/>
  <c r="F267" i="1"/>
  <c r="F276" i="1"/>
  <c r="F289" i="1"/>
  <c r="F293" i="1"/>
  <c r="F270" i="1"/>
  <c r="F278" i="1"/>
  <c r="F286" i="1"/>
  <c r="F288" i="1"/>
  <c r="F296" i="1"/>
  <c r="F304" i="1"/>
  <c r="F312" i="1"/>
  <c r="F272" i="1"/>
  <c r="F280" i="1"/>
  <c r="F285" i="1"/>
  <c r="F218" i="1"/>
  <c r="F190" i="1"/>
  <c r="F169" i="1"/>
  <c r="F144" i="1"/>
  <c r="F88" i="1"/>
  <c r="F85" i="1"/>
  <c r="F59" i="1"/>
  <c r="F271" i="1"/>
  <c r="F256" i="1"/>
  <c r="F263" i="1"/>
  <c r="F323" i="1"/>
  <c r="F283" i="1"/>
  <c r="F307" i="1"/>
  <c r="F322" i="1"/>
  <c r="F260" i="1"/>
  <c r="F294" i="1"/>
  <c r="F268" i="1"/>
  <c r="F303" i="1"/>
  <c r="F266" i="1"/>
  <c r="F269" i="1"/>
  <c r="F306" i="1"/>
  <c r="F221" i="1"/>
  <c r="F211" i="1"/>
  <c r="F182" i="1"/>
  <c r="F161" i="1"/>
  <c r="F136" i="1"/>
  <c r="F96" i="1"/>
  <c r="F93" i="1"/>
  <c r="F90" i="1"/>
  <c r="F67" i="1"/>
  <c r="F64" i="1"/>
  <c r="F61" i="1"/>
  <c r="F275" i="1"/>
  <c r="F259" i="1"/>
  <c r="F264" i="1"/>
  <c r="F327" i="1"/>
  <c r="F287" i="1"/>
  <c r="F315" i="1"/>
  <c r="F324" i="1"/>
  <c r="F262" i="1"/>
  <c r="F302" i="1"/>
  <c r="F273" i="1"/>
  <c r="F311" i="1"/>
  <c r="F317" i="1"/>
  <c r="F277" i="1"/>
  <c r="F314" i="1"/>
  <c r="F240" i="1"/>
  <c r="F231" i="1"/>
  <c r="F222" i="1"/>
  <c r="F219" i="1"/>
  <c r="F214" i="1"/>
  <c r="F209" i="1"/>
  <c r="F202" i="1"/>
  <c r="F186" i="1"/>
  <c r="F165" i="1"/>
  <c r="F149" i="1"/>
  <c r="F140" i="1"/>
  <c r="F124" i="1"/>
  <c r="F108" i="1"/>
  <c r="F105" i="1"/>
  <c r="F102" i="1"/>
  <c r="F92" i="1"/>
  <c r="F89" i="1"/>
  <c r="F79" i="1"/>
  <c r="F76" i="1"/>
  <c r="F73" i="1"/>
  <c r="F63" i="1"/>
  <c r="F60" i="1"/>
  <c r="F57" i="1"/>
  <c r="F55" i="1"/>
  <c r="F53" i="1"/>
  <c r="F51" i="1"/>
  <c r="F49" i="1"/>
  <c r="F47" i="1"/>
  <c r="F45" i="1"/>
  <c r="F43" i="1"/>
  <c r="F41" i="1"/>
  <c r="F39" i="1"/>
  <c r="F37" i="1"/>
  <c r="F35" i="1"/>
  <c r="F33" i="1"/>
  <c r="F194" i="1"/>
  <c r="F178" i="1"/>
  <c r="F171" i="1"/>
  <c r="F157" i="1"/>
  <c r="F132" i="1"/>
  <c r="F116" i="1"/>
  <c r="F100" i="1"/>
  <c r="F97" i="1"/>
  <c r="F94" i="1"/>
  <c r="F87" i="1"/>
  <c r="F84" i="1"/>
  <c r="F81" i="1"/>
  <c r="F71" i="1"/>
  <c r="F68" i="1"/>
  <c r="F65" i="1"/>
  <c r="F58" i="1"/>
  <c r="F56" i="1"/>
  <c r="F54" i="1"/>
  <c r="F52" i="1"/>
  <c r="F50" i="1"/>
  <c r="F48" i="1"/>
  <c r="F46" i="1"/>
  <c r="F44" i="1"/>
  <c r="F42" i="1"/>
  <c r="F40" i="1"/>
  <c r="F38" i="1"/>
  <c r="F36" i="1"/>
  <c r="F34" i="1"/>
  <c r="F248" i="1"/>
  <c r="F229" i="1"/>
  <c r="F226" i="1"/>
  <c r="F223" i="1"/>
  <c r="F244" i="1"/>
  <c r="F230" i="1"/>
  <c r="F227" i="1"/>
  <c r="F217" i="1"/>
  <c r="F215" i="1"/>
  <c r="F205" i="1"/>
  <c r="F200" i="1"/>
  <c r="F192" i="1"/>
  <c r="F184" i="1"/>
  <c r="F176" i="1"/>
  <c r="F213" i="1"/>
  <c r="F210" i="1"/>
  <c r="F207" i="1"/>
  <c r="F196" i="1"/>
  <c r="F188" i="1"/>
  <c r="F180" i="1"/>
  <c r="F167" i="1"/>
  <c r="F163" i="1"/>
  <c r="F155" i="1"/>
  <c r="F147" i="1"/>
  <c r="F142" i="1"/>
  <c r="F134" i="1"/>
  <c r="F126" i="1"/>
  <c r="F118" i="1"/>
  <c r="F159" i="1"/>
  <c r="F151" i="1"/>
  <c r="F138" i="1"/>
  <c r="F130" i="1"/>
  <c r="F122" i="1"/>
  <c r="F109" i="1"/>
  <c r="T23" i="3"/>
  <c r="J44" i="1" s="1"/>
  <c r="T31" i="3"/>
  <c r="J52" i="1" s="1"/>
  <c r="T27" i="3"/>
  <c r="J48" i="1" s="1"/>
  <c r="T15" i="3"/>
  <c r="J36" i="1" s="1"/>
  <c r="T191" i="3"/>
  <c r="J212" i="1" s="1"/>
  <c r="T187" i="3"/>
  <c r="J208" i="1" s="1"/>
  <c r="T183" i="3"/>
  <c r="J204" i="1" s="1"/>
  <c r="T179" i="3"/>
  <c r="J200" i="1" s="1"/>
  <c r="T175" i="3"/>
  <c r="J196" i="1" s="1"/>
  <c r="T171" i="3"/>
  <c r="J192" i="1" s="1"/>
  <c r="T167" i="3"/>
  <c r="J188" i="1" s="1"/>
  <c r="T163" i="3"/>
  <c r="J184" i="1" s="1"/>
  <c r="T159" i="3"/>
  <c r="J180" i="1" s="1"/>
  <c r="T155" i="3"/>
  <c r="J176" i="1" s="1"/>
  <c r="T151" i="3"/>
  <c r="J172" i="1" s="1"/>
  <c r="T147" i="3"/>
  <c r="J168" i="1" s="1"/>
  <c r="T143" i="3"/>
  <c r="J164" i="1" s="1"/>
  <c r="T139" i="3"/>
  <c r="J160" i="1" s="1"/>
  <c r="T135" i="3"/>
  <c r="J156" i="1" s="1"/>
  <c r="T131" i="3"/>
  <c r="J152" i="1" s="1"/>
  <c r="T127" i="3"/>
  <c r="J148" i="1" s="1"/>
  <c r="T123" i="3"/>
  <c r="J144" i="1" s="1"/>
  <c r="T119" i="3"/>
  <c r="J140" i="1" s="1"/>
  <c r="T115" i="3"/>
  <c r="J136" i="1" s="1"/>
  <c r="T111" i="3"/>
  <c r="J132" i="1" s="1"/>
  <c r="T107" i="3"/>
  <c r="J128" i="1" s="1"/>
  <c r="T103" i="3"/>
  <c r="J124" i="1" s="1"/>
  <c r="T99" i="3"/>
  <c r="J120" i="1" s="1"/>
  <c r="T95" i="3"/>
  <c r="J116" i="1" s="1"/>
  <c r="T91" i="3"/>
  <c r="J112" i="1" s="1"/>
  <c r="T87" i="3"/>
  <c r="J108" i="1" s="1"/>
  <c r="T83" i="3"/>
  <c r="J104" i="1" s="1"/>
  <c r="T79" i="3"/>
  <c r="J100" i="1" s="1"/>
  <c r="T75" i="3"/>
  <c r="J96" i="1" s="1"/>
  <c r="T71" i="3"/>
  <c r="J92" i="1" s="1"/>
  <c r="T67" i="3"/>
  <c r="J88" i="1" s="1"/>
  <c r="T63" i="3"/>
  <c r="J84" i="1" s="1"/>
  <c r="T59" i="3"/>
  <c r="J80" i="1" s="1"/>
  <c r="T55" i="3"/>
  <c r="J76" i="1" s="1"/>
  <c r="T51" i="3"/>
  <c r="J72" i="1" s="1"/>
  <c r="T47" i="3"/>
  <c r="J68" i="1" s="1"/>
  <c r="T43" i="3"/>
  <c r="J64" i="1" s="1"/>
  <c r="T39" i="3"/>
  <c r="J60" i="1" s="1"/>
  <c r="T35" i="3"/>
  <c r="J56" i="1" s="1"/>
  <c r="T32" i="3"/>
  <c r="J53" i="1" s="1"/>
  <c r="T28" i="3"/>
  <c r="J49" i="1" s="1"/>
  <c r="T24" i="3"/>
  <c r="J45" i="1" s="1"/>
  <c r="T16" i="3"/>
  <c r="J37" i="1" s="1"/>
  <c r="T192" i="3"/>
  <c r="J213" i="1" s="1"/>
  <c r="T188" i="3"/>
  <c r="J209" i="1" s="1"/>
  <c r="T184" i="3"/>
  <c r="J205" i="1" s="1"/>
  <c r="T180" i="3"/>
  <c r="J201" i="1" s="1"/>
  <c r="T176" i="3"/>
  <c r="J197" i="1" s="1"/>
  <c r="T172" i="3"/>
  <c r="J193" i="1" s="1"/>
  <c r="T168" i="3"/>
  <c r="J189" i="1" s="1"/>
  <c r="T164" i="3"/>
  <c r="J185" i="1" s="1"/>
  <c r="T160" i="3"/>
  <c r="J181" i="1" s="1"/>
  <c r="T156" i="3"/>
  <c r="J177" i="1" s="1"/>
  <c r="T152" i="3"/>
  <c r="J173" i="1" s="1"/>
  <c r="T148" i="3"/>
  <c r="J169" i="1" s="1"/>
  <c r="T144" i="3"/>
  <c r="J165" i="1" s="1"/>
  <c r="T140" i="3"/>
  <c r="J161" i="1" s="1"/>
  <c r="T136" i="3"/>
  <c r="J157" i="1" s="1"/>
  <c r="T132" i="3"/>
  <c r="J153" i="1" s="1"/>
  <c r="T128" i="3"/>
  <c r="J149" i="1" s="1"/>
  <c r="T124" i="3"/>
  <c r="J145" i="1" s="1"/>
  <c r="T120" i="3"/>
  <c r="J141" i="1" s="1"/>
  <c r="T116" i="3"/>
  <c r="J137" i="1" s="1"/>
  <c r="T112" i="3"/>
  <c r="J133" i="1" s="1"/>
  <c r="T108" i="3"/>
  <c r="J129" i="1" s="1"/>
  <c r="T104" i="3"/>
  <c r="J125" i="1" s="1"/>
  <c r="T100" i="3"/>
  <c r="J121" i="1" s="1"/>
  <c r="T96" i="3"/>
  <c r="J117" i="1" s="1"/>
  <c r="T92" i="3"/>
  <c r="J113" i="1" s="1"/>
  <c r="T88" i="3"/>
  <c r="J109" i="1" s="1"/>
  <c r="T84" i="3"/>
  <c r="J105" i="1" s="1"/>
  <c r="T80" i="3"/>
  <c r="J101" i="1" s="1"/>
  <c r="T76" i="3"/>
  <c r="J97" i="1" s="1"/>
  <c r="T72" i="3"/>
  <c r="J93" i="1" s="1"/>
  <c r="T68" i="3"/>
  <c r="J89" i="1" s="1"/>
  <c r="T64" i="3"/>
  <c r="J85" i="1" s="1"/>
  <c r="T60" i="3"/>
  <c r="J81" i="1" s="1"/>
  <c r="T56" i="3"/>
  <c r="J77" i="1" s="1"/>
  <c r="T52" i="3"/>
  <c r="J73" i="1" s="1"/>
  <c r="T48" i="3"/>
  <c r="J69" i="1" s="1"/>
  <c r="T44" i="3"/>
  <c r="J65" i="1" s="1"/>
  <c r="T40" i="3"/>
  <c r="J61" i="1" s="1"/>
  <c r="T36" i="3"/>
  <c r="J57" i="1" s="1"/>
  <c r="T239" i="3"/>
  <c r="J260" i="1" s="1"/>
  <c r="T247" i="3"/>
  <c r="J268" i="1" s="1"/>
  <c r="T255" i="3"/>
  <c r="J276" i="1" s="1"/>
  <c r="T248" i="3"/>
  <c r="J269" i="1" s="1"/>
  <c r="T256" i="3"/>
  <c r="J277" i="1" s="1"/>
  <c r="T280" i="3"/>
  <c r="J301" i="1" s="1"/>
  <c r="T268" i="3"/>
  <c r="J289" i="1" s="1"/>
  <c r="T300" i="3"/>
  <c r="J321" i="1" s="1"/>
  <c r="T276" i="3"/>
  <c r="J297" i="1" s="1"/>
  <c r="T304" i="3"/>
  <c r="J325" i="1" s="1"/>
  <c r="F112" i="1"/>
  <c r="F110" i="1"/>
  <c r="F251" i="1"/>
  <c r="F243" i="1"/>
  <c r="F235" i="1"/>
  <c r="F247" i="1"/>
  <c r="F239" i="1"/>
  <c r="F249" i="1"/>
  <c r="F245" i="1"/>
  <c r="F241" i="1"/>
  <c r="F237" i="1"/>
  <c r="F233" i="1"/>
  <c r="F250" i="1"/>
  <c r="F246" i="1"/>
  <c r="F242" i="1"/>
  <c r="F238" i="1"/>
  <c r="F234" i="1"/>
  <c r="F232" i="1"/>
  <c r="F228" i="1"/>
  <c r="F224" i="1"/>
  <c r="F220" i="1"/>
  <c r="F216" i="1"/>
  <c r="F212" i="1"/>
  <c r="F208" i="1"/>
  <c r="F204" i="1"/>
  <c r="F203" i="1"/>
  <c r="F199" i="1"/>
  <c r="F195" i="1"/>
  <c r="F191" i="1"/>
  <c r="F187" i="1"/>
  <c r="F183" i="1"/>
  <c r="F179" i="1"/>
  <c r="F175" i="1"/>
  <c r="F201" i="1"/>
  <c r="F197" i="1"/>
  <c r="F193" i="1"/>
  <c r="F189" i="1"/>
  <c r="F185" i="1"/>
  <c r="F181" i="1"/>
  <c r="F177" i="1"/>
  <c r="F174" i="1"/>
  <c r="F170" i="1"/>
  <c r="F166" i="1"/>
  <c r="F162" i="1"/>
  <c r="F158" i="1"/>
  <c r="F154" i="1"/>
  <c r="F150" i="1"/>
  <c r="F146" i="1"/>
  <c r="F172" i="1"/>
  <c r="F168" i="1"/>
  <c r="F164" i="1"/>
  <c r="F160" i="1"/>
  <c r="F156" i="1"/>
  <c r="F152" i="1"/>
  <c r="F148" i="1"/>
  <c r="F145" i="1"/>
  <c r="F141" i="1"/>
  <c r="F137" i="1"/>
  <c r="F133" i="1"/>
  <c r="F129" i="1"/>
  <c r="F125" i="1"/>
  <c r="F121" i="1"/>
  <c r="F117" i="1"/>
  <c r="F143" i="1"/>
  <c r="F139" i="1"/>
  <c r="F135" i="1"/>
  <c r="F131" i="1"/>
  <c r="F127" i="1"/>
  <c r="F123" i="1"/>
  <c r="F119" i="1"/>
  <c r="F113" i="1"/>
  <c r="F115" i="1"/>
  <c r="F111" i="1"/>
  <c r="F107" i="1"/>
  <c r="F103" i="1"/>
  <c r="F99" i="1"/>
  <c r="F95" i="1"/>
  <c r="F91" i="1"/>
  <c r="F86" i="1"/>
  <c r="F82" i="1"/>
  <c r="F78" i="1"/>
  <c r="F74" i="1"/>
  <c r="F70" i="1"/>
  <c r="F66" i="1"/>
  <c r="F62" i="1"/>
  <c r="M132" i="5" l="1"/>
  <c r="L132" i="5"/>
  <c r="T8" i="3"/>
  <c r="T10" i="3"/>
  <c r="T11" i="3"/>
  <c r="T13" i="3"/>
  <c r="J34" i="1" s="1"/>
  <c r="T14" i="3"/>
  <c r="J35" i="1" s="1"/>
  <c r="T19" i="3"/>
  <c r="J40" i="1" s="1"/>
  <c r="T17" i="3"/>
  <c r="J38" i="1" s="1"/>
  <c r="T20" i="3"/>
  <c r="J41" i="1" s="1"/>
  <c r="T12" i="3"/>
  <c r="T9" i="3"/>
  <c r="T22" i="3"/>
  <c r="J43" i="1" s="1"/>
  <c r="T18" i="3"/>
  <c r="J39" i="1" s="1"/>
  <c r="D39" i="1"/>
  <c r="D40" i="1"/>
  <c r="D41" i="1"/>
  <c r="D42" i="1"/>
  <c r="D43" i="1"/>
  <c r="D44" i="1"/>
  <c r="D45" i="1"/>
  <c r="J133" i="5" l="1"/>
  <c r="G3" i="3" s="1"/>
  <c r="D30" i="1"/>
  <c r="D31" i="1"/>
  <c r="D32" i="1"/>
  <c r="D33" i="1"/>
  <c r="D34" i="1"/>
  <c r="E34" i="1" s="1"/>
  <c r="D35" i="1"/>
  <c r="D36" i="1"/>
  <c r="D37" i="1"/>
  <c r="D38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45" i="1"/>
  <c r="E145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2" i="1"/>
  <c r="E152" i="1" s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59" i="1"/>
  <c r="E159" i="1" s="1"/>
  <c r="D160" i="1"/>
  <c r="E160" i="1" s="1"/>
  <c r="D161" i="1"/>
  <c r="E161" i="1" s="1"/>
  <c r="D162" i="1"/>
  <c r="E162" i="1" s="1"/>
  <c r="D163" i="1"/>
  <c r="E163" i="1" s="1"/>
  <c r="D164" i="1"/>
  <c r="E164" i="1" s="1"/>
  <c r="D165" i="1"/>
  <c r="E165" i="1" s="1"/>
  <c r="D166" i="1"/>
  <c r="E166" i="1" s="1"/>
  <c r="D167" i="1"/>
  <c r="E167" i="1" s="1"/>
  <c r="D168" i="1"/>
  <c r="E168" i="1" s="1"/>
  <c r="D169" i="1"/>
  <c r="E169" i="1" s="1"/>
  <c r="D170" i="1"/>
  <c r="E170" i="1" s="1"/>
  <c r="D171" i="1"/>
  <c r="E171" i="1" s="1"/>
  <c r="D172" i="1"/>
  <c r="E172" i="1" s="1"/>
  <c r="D173" i="1"/>
  <c r="E173" i="1" s="1"/>
  <c r="D174" i="1"/>
  <c r="E174" i="1" s="1"/>
  <c r="D175" i="1"/>
  <c r="E175" i="1" s="1"/>
  <c r="D176" i="1"/>
  <c r="E176" i="1" s="1"/>
  <c r="D177" i="1"/>
  <c r="E177" i="1" s="1"/>
  <c r="D178" i="1"/>
  <c r="E178" i="1" s="1"/>
  <c r="D179" i="1"/>
  <c r="E179" i="1" s="1"/>
  <c r="D180" i="1"/>
  <c r="E180" i="1" s="1"/>
  <c r="D181" i="1"/>
  <c r="E181" i="1" s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E187" i="1" s="1"/>
  <c r="D188" i="1"/>
  <c r="E188" i="1" s="1"/>
  <c r="D189" i="1"/>
  <c r="E189" i="1" s="1"/>
  <c r="D190" i="1"/>
  <c r="E190" i="1" s="1"/>
  <c r="D191" i="1"/>
  <c r="E191" i="1" s="1"/>
  <c r="D192" i="1"/>
  <c r="E192" i="1" s="1"/>
  <c r="D193" i="1"/>
  <c r="E193" i="1" s="1"/>
  <c r="D194" i="1"/>
  <c r="E194" i="1" s="1"/>
  <c r="D195" i="1"/>
  <c r="E195" i="1" s="1"/>
  <c r="D196" i="1"/>
  <c r="E196" i="1" s="1"/>
  <c r="D197" i="1"/>
  <c r="E197" i="1" s="1"/>
  <c r="D198" i="1"/>
  <c r="E198" i="1" s="1"/>
  <c r="D199" i="1"/>
  <c r="E199" i="1" s="1"/>
  <c r="D200" i="1"/>
  <c r="E200" i="1" s="1"/>
  <c r="D201" i="1"/>
  <c r="E201" i="1" s="1"/>
  <c r="D202" i="1"/>
  <c r="E202" i="1" s="1"/>
  <c r="D203" i="1"/>
  <c r="E203" i="1" s="1"/>
  <c r="D204" i="1"/>
  <c r="E204" i="1" s="1"/>
  <c r="D205" i="1"/>
  <c r="E205" i="1" s="1"/>
  <c r="D206" i="1"/>
  <c r="E206" i="1" s="1"/>
  <c r="D207" i="1"/>
  <c r="E207" i="1" s="1"/>
  <c r="D208" i="1"/>
  <c r="E208" i="1" s="1"/>
  <c r="D209" i="1"/>
  <c r="E209" i="1" s="1"/>
  <c r="D210" i="1"/>
  <c r="E210" i="1" s="1"/>
  <c r="D211" i="1"/>
  <c r="E211" i="1" s="1"/>
  <c r="D212" i="1"/>
  <c r="E212" i="1" s="1"/>
  <c r="D213" i="1"/>
  <c r="E213" i="1" s="1"/>
  <c r="D214" i="1"/>
  <c r="E214" i="1" s="1"/>
  <c r="D215" i="1"/>
  <c r="E215" i="1" s="1"/>
  <c r="D216" i="1"/>
  <c r="E216" i="1" s="1"/>
  <c r="D217" i="1"/>
  <c r="E217" i="1" s="1"/>
  <c r="D218" i="1"/>
  <c r="E218" i="1" s="1"/>
  <c r="D219" i="1"/>
  <c r="E219" i="1" s="1"/>
  <c r="D220" i="1"/>
  <c r="E220" i="1" s="1"/>
  <c r="D221" i="1"/>
  <c r="E221" i="1" s="1"/>
  <c r="D222" i="1"/>
  <c r="E222" i="1" s="1"/>
  <c r="D223" i="1"/>
  <c r="E223" i="1" s="1"/>
  <c r="D224" i="1"/>
  <c r="E224" i="1" s="1"/>
  <c r="D225" i="1"/>
  <c r="E225" i="1" s="1"/>
  <c r="D226" i="1"/>
  <c r="E226" i="1" s="1"/>
  <c r="D227" i="1"/>
  <c r="E227" i="1" s="1"/>
  <c r="D228" i="1"/>
  <c r="E228" i="1" s="1"/>
  <c r="D229" i="1"/>
  <c r="E229" i="1" s="1"/>
  <c r="D230" i="1"/>
  <c r="E230" i="1" s="1"/>
  <c r="D231" i="1"/>
  <c r="E231" i="1" s="1"/>
  <c r="D232" i="1"/>
  <c r="E232" i="1" s="1"/>
  <c r="D233" i="1"/>
  <c r="E233" i="1" s="1"/>
  <c r="D234" i="1"/>
  <c r="E234" i="1" s="1"/>
  <c r="D235" i="1"/>
  <c r="E235" i="1" s="1"/>
  <c r="D236" i="1"/>
  <c r="E236" i="1" s="1"/>
  <c r="D237" i="1"/>
  <c r="E237" i="1" s="1"/>
  <c r="D238" i="1"/>
  <c r="E238" i="1" s="1"/>
  <c r="D239" i="1"/>
  <c r="E239" i="1" s="1"/>
  <c r="D240" i="1"/>
  <c r="E240" i="1" s="1"/>
  <c r="D241" i="1"/>
  <c r="E241" i="1" s="1"/>
  <c r="D242" i="1"/>
  <c r="E242" i="1" s="1"/>
  <c r="D243" i="1"/>
  <c r="E243" i="1" s="1"/>
  <c r="D244" i="1"/>
  <c r="E244" i="1" s="1"/>
  <c r="D245" i="1"/>
  <c r="E245" i="1" s="1"/>
  <c r="D246" i="1"/>
  <c r="E246" i="1" s="1"/>
  <c r="D247" i="1"/>
  <c r="E247" i="1" s="1"/>
  <c r="D248" i="1"/>
  <c r="E248" i="1" s="1"/>
  <c r="D249" i="1"/>
  <c r="E249" i="1" s="1"/>
  <c r="D250" i="1"/>
  <c r="E250" i="1" s="1"/>
  <c r="D251" i="1"/>
  <c r="E251" i="1" s="1"/>
  <c r="D29" i="1"/>
  <c r="B10" i="3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E73" i="1" l="1"/>
  <c r="E69" i="1"/>
  <c r="E65" i="1"/>
  <c r="E61" i="1"/>
  <c r="E72" i="1"/>
  <c r="E68" i="1"/>
  <c r="E64" i="1"/>
  <c r="E71" i="1"/>
  <c r="E67" i="1"/>
  <c r="E63" i="1"/>
  <c r="E74" i="1"/>
  <c r="E70" i="1"/>
  <c r="E66" i="1"/>
  <c r="E62" i="1"/>
  <c r="E59" i="1"/>
  <c r="E47" i="1"/>
  <c r="E44" i="1"/>
  <c r="E58" i="1"/>
  <c r="E54" i="1"/>
  <c r="E50" i="1"/>
  <c r="E46" i="1"/>
  <c r="E45" i="1"/>
  <c r="E55" i="1"/>
  <c r="E57" i="1"/>
  <c r="E53" i="1"/>
  <c r="E49" i="1"/>
  <c r="E51" i="1"/>
  <c r="E60" i="1"/>
  <c r="E56" i="1"/>
  <c r="E52" i="1"/>
  <c r="E48" i="1"/>
  <c r="E43" i="1"/>
  <c r="J31" i="1"/>
  <c r="J32" i="1"/>
  <c r="J33" i="1"/>
  <c r="E30" i="1" l="1"/>
  <c r="Z5" i="3"/>
  <c r="Y5" i="3"/>
  <c r="E33" i="1"/>
  <c r="E32" i="1"/>
  <c r="E31" i="1"/>
  <c r="E35" i="1"/>
  <c r="E38" i="1"/>
  <c r="E36" i="1"/>
  <c r="E37" i="1"/>
  <c r="E42" i="1"/>
  <c r="E40" i="1"/>
  <c r="E41" i="1"/>
  <c r="E39" i="1"/>
  <c r="J29" i="1"/>
  <c r="J30" i="1"/>
  <c r="M12" i="3" l="1"/>
  <c r="M10" i="3"/>
  <c r="H31" i="1" s="1"/>
  <c r="M11" i="3"/>
  <c r="H32" i="1" s="1"/>
  <c r="M13" i="3"/>
  <c r="H34" i="1" s="1"/>
  <c r="M9" i="3"/>
  <c r="M8" i="3"/>
  <c r="H29" i="1" s="1"/>
  <c r="G4" i="3"/>
  <c r="Y9" i="3"/>
  <c r="Y11" i="3"/>
  <c r="Y13" i="3"/>
  <c r="Y15" i="3"/>
  <c r="Y17" i="3"/>
  <c r="Y19" i="3"/>
  <c r="Y21" i="3"/>
  <c r="Y23" i="3"/>
  <c r="Y25" i="3"/>
  <c r="Y27" i="3"/>
  <c r="Y29" i="3"/>
  <c r="Y31" i="3"/>
  <c r="Y33" i="3"/>
  <c r="Y35" i="3"/>
  <c r="Y37" i="3"/>
  <c r="Y39" i="3"/>
  <c r="Y41" i="3"/>
  <c r="Y43" i="3"/>
  <c r="Y45" i="3"/>
  <c r="Y47" i="3"/>
  <c r="Y49" i="3"/>
  <c r="Y51" i="3"/>
  <c r="Y53" i="3"/>
  <c r="Y55" i="3"/>
  <c r="Y57" i="3"/>
  <c r="Y59" i="3"/>
  <c r="Y61" i="3"/>
  <c r="Y63" i="3"/>
  <c r="Y65" i="3"/>
  <c r="Y67" i="3"/>
  <c r="Y69" i="3"/>
  <c r="Y71" i="3"/>
  <c r="Y73" i="3"/>
  <c r="Y75" i="3"/>
  <c r="Y77" i="3"/>
  <c r="Y79" i="3"/>
  <c r="Y81" i="3"/>
  <c r="Y83" i="3"/>
  <c r="Y85" i="3"/>
  <c r="Y87" i="3"/>
  <c r="Y89" i="3"/>
  <c r="Y91" i="3"/>
  <c r="Y93" i="3"/>
  <c r="Y95" i="3"/>
  <c r="Y97" i="3"/>
  <c r="Y99" i="3"/>
  <c r="Y101" i="3"/>
  <c r="Y103" i="3"/>
  <c r="Y105" i="3"/>
  <c r="Y107" i="3"/>
  <c r="Y109" i="3"/>
  <c r="Y111" i="3"/>
  <c r="Y113" i="3"/>
  <c r="Y115" i="3"/>
  <c r="Y117" i="3"/>
  <c r="Y119" i="3"/>
  <c r="Y121" i="3"/>
  <c r="Y123" i="3"/>
  <c r="Y125" i="3"/>
  <c r="Y127" i="3"/>
  <c r="Y129" i="3"/>
  <c r="Y131" i="3"/>
  <c r="Y133" i="3"/>
  <c r="Y135" i="3"/>
  <c r="Y137" i="3"/>
  <c r="Y139" i="3"/>
  <c r="Y141" i="3"/>
  <c r="Y143" i="3"/>
  <c r="Y145" i="3"/>
  <c r="Y147" i="3"/>
  <c r="Y149" i="3"/>
  <c r="Y151" i="3"/>
  <c r="Y153" i="3"/>
  <c r="Y155" i="3"/>
  <c r="Y157" i="3"/>
  <c r="Y159" i="3"/>
  <c r="Y161" i="3"/>
  <c r="Y163" i="3"/>
  <c r="Y165" i="3"/>
  <c r="Y167" i="3"/>
  <c r="Y169" i="3"/>
  <c r="Y171" i="3"/>
  <c r="Y173" i="3"/>
  <c r="Y175" i="3"/>
  <c r="Y177" i="3"/>
  <c r="Y10" i="3"/>
  <c r="Y12" i="3"/>
  <c r="Y14" i="3"/>
  <c r="Y16" i="3"/>
  <c r="Y18" i="3"/>
  <c r="Y20" i="3"/>
  <c r="Y22" i="3"/>
  <c r="Y24" i="3"/>
  <c r="Y26" i="3"/>
  <c r="Y28" i="3"/>
  <c r="Y30" i="3"/>
  <c r="Y32" i="3"/>
  <c r="Y34" i="3"/>
  <c r="Y36" i="3"/>
  <c r="Y38" i="3"/>
  <c r="Y40" i="3"/>
  <c r="Y42" i="3"/>
  <c r="Y44" i="3"/>
  <c r="Y46" i="3"/>
  <c r="Y48" i="3"/>
  <c r="Y50" i="3"/>
  <c r="Y52" i="3"/>
  <c r="Y54" i="3"/>
  <c r="Y56" i="3"/>
  <c r="Y58" i="3"/>
  <c r="Y60" i="3"/>
  <c r="Y62" i="3"/>
  <c r="Y64" i="3"/>
  <c r="Y66" i="3"/>
  <c r="Y68" i="3"/>
  <c r="Y70" i="3"/>
  <c r="Y72" i="3"/>
  <c r="Y74" i="3"/>
  <c r="Y76" i="3"/>
  <c r="Y78" i="3"/>
  <c r="Y80" i="3"/>
  <c r="Y82" i="3"/>
  <c r="Y84" i="3"/>
  <c r="Y86" i="3"/>
  <c r="Y88" i="3"/>
  <c r="Y90" i="3"/>
  <c r="Y92" i="3"/>
  <c r="Y94" i="3"/>
  <c r="Y96" i="3"/>
  <c r="Y98" i="3"/>
  <c r="Y100" i="3"/>
  <c r="Y102" i="3"/>
  <c r="Y104" i="3"/>
  <c r="Y106" i="3"/>
  <c r="Y108" i="3"/>
  <c r="Y110" i="3"/>
  <c r="Y112" i="3"/>
  <c r="Y114" i="3"/>
  <c r="Y116" i="3"/>
  <c r="Y118" i="3"/>
  <c r="Y120" i="3"/>
  <c r="Y122" i="3"/>
  <c r="Y124" i="3"/>
  <c r="Y126" i="3"/>
  <c r="Y128" i="3"/>
  <c r="Y130" i="3"/>
  <c r="Y132" i="3"/>
  <c r="Y134" i="3"/>
  <c r="Y136" i="3"/>
  <c r="Y138" i="3"/>
  <c r="Y140" i="3"/>
  <c r="Y142" i="3"/>
  <c r="Y144" i="3"/>
  <c r="Y146" i="3"/>
  <c r="Y148" i="3"/>
  <c r="Y150" i="3"/>
  <c r="Y152" i="3"/>
  <c r="Y154" i="3"/>
  <c r="Y156" i="3"/>
  <c r="Y158" i="3"/>
  <c r="Y160" i="3"/>
  <c r="Y162" i="3"/>
  <c r="Y164" i="3"/>
  <c r="Y166" i="3"/>
  <c r="Y168" i="3"/>
  <c r="Y170" i="3"/>
  <c r="Y172" i="3"/>
  <c r="Y174" i="3"/>
  <c r="Y176" i="3"/>
  <c r="Y178" i="3"/>
  <c r="Y179" i="3"/>
  <c r="Y181" i="3"/>
  <c r="Y183" i="3"/>
  <c r="Y185" i="3"/>
  <c r="Y187" i="3"/>
  <c r="Y189" i="3"/>
  <c r="Y191" i="3"/>
  <c r="Y193" i="3"/>
  <c r="Y195" i="3"/>
  <c r="Y197" i="3"/>
  <c r="Y199" i="3"/>
  <c r="Y201" i="3"/>
  <c r="Y203" i="3"/>
  <c r="Y205" i="3"/>
  <c r="Y207" i="3"/>
  <c r="Y209" i="3"/>
  <c r="Y211" i="3"/>
  <c r="Y213" i="3"/>
  <c r="Y215" i="3"/>
  <c r="Y217" i="3"/>
  <c r="Y219" i="3"/>
  <c r="Y221" i="3"/>
  <c r="Y223" i="3"/>
  <c r="Y225" i="3"/>
  <c r="Y227" i="3"/>
  <c r="Y229" i="3"/>
  <c r="Y231" i="3"/>
  <c r="Y233" i="3"/>
  <c r="Y235" i="3"/>
  <c r="Y237" i="3"/>
  <c r="Y239" i="3"/>
  <c r="Y241" i="3"/>
  <c r="Y243" i="3"/>
  <c r="Y245" i="3"/>
  <c r="Y247" i="3"/>
  <c r="Y249" i="3"/>
  <c r="Y251" i="3"/>
  <c r="Y253" i="3"/>
  <c r="Y255" i="3"/>
  <c r="Y257" i="3"/>
  <c r="Y259" i="3"/>
  <c r="Y261" i="3"/>
  <c r="Y263" i="3"/>
  <c r="Y265" i="3"/>
  <c r="Y267" i="3"/>
  <c r="Y269" i="3"/>
  <c r="Y271" i="3"/>
  <c r="Y273" i="3"/>
  <c r="Y275" i="3"/>
  <c r="Y277" i="3"/>
  <c r="Y279" i="3"/>
  <c r="Y184" i="3"/>
  <c r="Y192" i="3"/>
  <c r="Y200" i="3"/>
  <c r="Y208" i="3"/>
  <c r="Y216" i="3"/>
  <c r="Y224" i="3"/>
  <c r="Y232" i="3"/>
  <c r="Y240" i="3"/>
  <c r="Y248" i="3"/>
  <c r="Y256" i="3"/>
  <c r="Y264" i="3"/>
  <c r="Y272" i="3"/>
  <c r="Y280" i="3"/>
  <c r="Y283" i="3"/>
  <c r="Y288" i="3"/>
  <c r="Y290" i="3"/>
  <c r="Y292" i="3"/>
  <c r="Y294" i="3"/>
  <c r="Y296" i="3"/>
  <c r="Y298" i="3"/>
  <c r="Y300" i="3"/>
  <c r="Y302" i="3"/>
  <c r="Y304" i="3"/>
  <c r="Y306" i="3"/>
  <c r="Y198" i="3"/>
  <c r="Y222" i="3"/>
  <c r="Y246" i="3"/>
  <c r="Y270" i="3"/>
  <c r="Y285" i="3"/>
  <c r="Y186" i="3"/>
  <c r="Y194" i="3"/>
  <c r="Y202" i="3"/>
  <c r="Y210" i="3"/>
  <c r="Y218" i="3"/>
  <c r="Y226" i="3"/>
  <c r="Y234" i="3"/>
  <c r="Y242" i="3"/>
  <c r="Y250" i="3"/>
  <c r="Y258" i="3"/>
  <c r="Y266" i="3"/>
  <c r="Y274" i="3"/>
  <c r="Y281" i="3"/>
  <c r="Y286" i="3"/>
  <c r="Y8" i="3"/>
  <c r="Y182" i="3"/>
  <c r="Y206" i="3"/>
  <c r="Y230" i="3"/>
  <c r="Y254" i="3"/>
  <c r="Y278" i="3"/>
  <c r="Y180" i="3"/>
  <c r="Y188" i="3"/>
  <c r="Y196" i="3"/>
  <c r="Y204" i="3"/>
  <c r="Y212" i="3"/>
  <c r="Y220" i="3"/>
  <c r="Y228" i="3"/>
  <c r="Y236" i="3"/>
  <c r="Y244" i="3"/>
  <c r="Y252" i="3"/>
  <c r="Y260" i="3"/>
  <c r="Y268" i="3"/>
  <c r="Y276" i="3"/>
  <c r="Y284" i="3"/>
  <c r="Y287" i="3"/>
  <c r="Y289" i="3"/>
  <c r="Y291" i="3"/>
  <c r="Y293" i="3"/>
  <c r="Y295" i="3"/>
  <c r="Y297" i="3"/>
  <c r="Y299" i="3"/>
  <c r="Y301" i="3"/>
  <c r="Y303" i="3"/>
  <c r="Y305" i="3"/>
  <c r="Y307" i="3"/>
  <c r="Y190" i="3"/>
  <c r="Y214" i="3"/>
  <c r="Y238" i="3"/>
  <c r="Y262" i="3"/>
  <c r="Y282" i="3"/>
  <c r="Z9" i="3"/>
  <c r="Z11" i="3"/>
  <c r="Z13" i="3"/>
  <c r="Z15" i="3"/>
  <c r="Z17" i="3"/>
  <c r="Z19" i="3"/>
  <c r="Z21" i="3"/>
  <c r="Z23" i="3"/>
  <c r="Z25" i="3"/>
  <c r="Z27" i="3"/>
  <c r="Z29" i="3"/>
  <c r="Z31" i="3"/>
  <c r="Z33" i="3"/>
  <c r="Z35" i="3"/>
  <c r="Z37" i="3"/>
  <c r="Z39" i="3"/>
  <c r="Z41" i="3"/>
  <c r="Z43" i="3"/>
  <c r="Z45" i="3"/>
  <c r="Z47" i="3"/>
  <c r="Z49" i="3"/>
  <c r="Z51" i="3"/>
  <c r="Z53" i="3"/>
  <c r="Z55" i="3"/>
  <c r="Z57" i="3"/>
  <c r="Z59" i="3"/>
  <c r="Z61" i="3"/>
  <c r="Z63" i="3"/>
  <c r="Z65" i="3"/>
  <c r="Z67" i="3"/>
  <c r="Z69" i="3"/>
  <c r="Z71" i="3"/>
  <c r="Z73" i="3"/>
  <c r="Z10" i="3"/>
  <c r="Z18" i="3"/>
  <c r="Z26" i="3"/>
  <c r="Z34" i="3"/>
  <c r="Z42" i="3"/>
  <c r="Z50" i="3"/>
  <c r="Z58" i="3"/>
  <c r="Z66" i="3"/>
  <c r="Z74" i="3"/>
  <c r="Z78" i="3"/>
  <c r="Z82" i="3"/>
  <c r="Z86" i="3"/>
  <c r="Z90" i="3"/>
  <c r="Z94" i="3"/>
  <c r="Z98" i="3"/>
  <c r="Z102" i="3"/>
  <c r="Z106" i="3"/>
  <c r="Z110" i="3"/>
  <c r="Z114" i="3"/>
  <c r="Z118" i="3"/>
  <c r="Z122" i="3"/>
  <c r="Z126" i="3"/>
  <c r="Z130" i="3"/>
  <c r="Z134" i="3"/>
  <c r="Z138" i="3"/>
  <c r="Z142" i="3"/>
  <c r="Z146" i="3"/>
  <c r="Z150" i="3"/>
  <c r="Z154" i="3"/>
  <c r="Z158" i="3"/>
  <c r="Z162" i="3"/>
  <c r="Z166" i="3"/>
  <c r="Z170" i="3"/>
  <c r="Z174" i="3"/>
  <c r="Z178" i="3"/>
  <c r="Z180" i="3"/>
  <c r="Z182" i="3"/>
  <c r="Z184" i="3"/>
  <c r="Z186" i="3"/>
  <c r="Z188" i="3"/>
  <c r="Z190" i="3"/>
  <c r="Z192" i="3"/>
  <c r="Z194" i="3"/>
  <c r="Z196" i="3"/>
  <c r="Z198" i="3"/>
  <c r="Z200" i="3"/>
  <c r="Z202" i="3"/>
  <c r="Z204" i="3"/>
  <c r="Z206" i="3"/>
  <c r="Z208" i="3"/>
  <c r="Z210" i="3"/>
  <c r="Z212" i="3"/>
  <c r="Z214" i="3"/>
  <c r="Z216" i="3"/>
  <c r="Z218" i="3"/>
  <c r="Z220" i="3"/>
  <c r="Z222" i="3"/>
  <c r="Z224" i="3"/>
  <c r="Z226" i="3"/>
  <c r="Z228" i="3"/>
  <c r="Z230" i="3"/>
  <c r="Z232" i="3"/>
  <c r="Z234" i="3"/>
  <c r="Z236" i="3"/>
  <c r="Z238" i="3"/>
  <c r="Z240" i="3"/>
  <c r="Z242" i="3"/>
  <c r="Z244" i="3"/>
  <c r="Z246" i="3"/>
  <c r="Z248" i="3"/>
  <c r="Z250" i="3"/>
  <c r="Z252" i="3"/>
  <c r="Z254" i="3"/>
  <c r="Z256" i="3"/>
  <c r="Z258" i="3"/>
  <c r="Z260" i="3"/>
  <c r="Z262" i="3"/>
  <c r="Z264" i="3"/>
  <c r="Z266" i="3"/>
  <c r="Z268" i="3"/>
  <c r="Z270" i="3"/>
  <c r="Z272" i="3"/>
  <c r="Z274" i="3"/>
  <c r="Z276" i="3"/>
  <c r="Z278" i="3"/>
  <c r="Z280" i="3"/>
  <c r="Z282" i="3"/>
  <c r="Z284" i="3"/>
  <c r="Z286" i="3"/>
  <c r="Z12" i="3"/>
  <c r="Z20" i="3"/>
  <c r="Z28" i="3"/>
  <c r="Z36" i="3"/>
  <c r="Z44" i="3"/>
  <c r="Z52" i="3"/>
  <c r="Z60" i="3"/>
  <c r="Z68" i="3"/>
  <c r="Z75" i="3"/>
  <c r="Z79" i="3"/>
  <c r="Z83" i="3"/>
  <c r="Z87" i="3"/>
  <c r="Z91" i="3"/>
  <c r="Z95" i="3"/>
  <c r="Z99" i="3"/>
  <c r="Z103" i="3"/>
  <c r="Z107" i="3"/>
  <c r="Z111" i="3"/>
  <c r="Z115" i="3"/>
  <c r="Z119" i="3"/>
  <c r="Z123" i="3"/>
  <c r="Z127" i="3"/>
  <c r="Z131" i="3"/>
  <c r="Z135" i="3"/>
  <c r="Z139" i="3"/>
  <c r="Z143" i="3"/>
  <c r="Z147" i="3"/>
  <c r="Z151" i="3"/>
  <c r="Z155" i="3"/>
  <c r="Z159" i="3"/>
  <c r="Z163" i="3"/>
  <c r="Z167" i="3"/>
  <c r="Z171" i="3"/>
  <c r="Z175" i="3"/>
  <c r="Z14" i="3"/>
  <c r="Z22" i="3"/>
  <c r="Z30" i="3"/>
  <c r="Z38" i="3"/>
  <c r="Z46" i="3"/>
  <c r="Z54" i="3"/>
  <c r="Z62" i="3"/>
  <c r="Z70" i="3"/>
  <c r="Z76" i="3"/>
  <c r="Z80" i="3"/>
  <c r="Z84" i="3"/>
  <c r="Z88" i="3"/>
  <c r="Z92" i="3"/>
  <c r="Z96" i="3"/>
  <c r="Z100" i="3"/>
  <c r="Z104" i="3"/>
  <c r="Z108" i="3"/>
  <c r="Z112" i="3"/>
  <c r="Z116" i="3"/>
  <c r="Z120" i="3"/>
  <c r="Z124" i="3"/>
  <c r="Z128" i="3"/>
  <c r="Z132" i="3"/>
  <c r="Z136" i="3"/>
  <c r="Z140" i="3"/>
  <c r="Z144" i="3"/>
  <c r="Z148" i="3"/>
  <c r="Z152" i="3"/>
  <c r="Z156" i="3"/>
  <c r="Z160" i="3"/>
  <c r="Z164" i="3"/>
  <c r="Z168" i="3"/>
  <c r="Z172" i="3"/>
  <c r="Z176" i="3"/>
  <c r="Z179" i="3"/>
  <c r="Z181" i="3"/>
  <c r="Z183" i="3"/>
  <c r="Z185" i="3"/>
  <c r="Z187" i="3"/>
  <c r="Z189" i="3"/>
  <c r="Z191" i="3"/>
  <c r="Z193" i="3"/>
  <c r="Z195" i="3"/>
  <c r="Z197" i="3"/>
  <c r="Z199" i="3"/>
  <c r="Z201" i="3"/>
  <c r="Z203" i="3"/>
  <c r="Z205" i="3"/>
  <c r="Z207" i="3"/>
  <c r="Z209" i="3"/>
  <c r="Z211" i="3"/>
  <c r="Z213" i="3"/>
  <c r="Z215" i="3"/>
  <c r="Z217" i="3"/>
  <c r="Z219" i="3"/>
  <c r="Z221" i="3"/>
  <c r="Z223" i="3"/>
  <c r="Z225" i="3"/>
  <c r="Z227" i="3"/>
  <c r="Z229" i="3"/>
  <c r="Z231" i="3"/>
  <c r="Z233" i="3"/>
  <c r="Z235" i="3"/>
  <c r="Z237" i="3"/>
  <c r="Z239" i="3"/>
  <c r="Z241" i="3"/>
  <c r="Z243" i="3"/>
  <c r="Z245" i="3"/>
  <c r="Z247" i="3"/>
  <c r="Z249" i="3"/>
  <c r="Z251" i="3"/>
  <c r="Z253" i="3"/>
  <c r="Z255" i="3"/>
  <c r="Z257" i="3"/>
  <c r="Z259" i="3"/>
  <c r="Z261" i="3"/>
  <c r="Z263" i="3"/>
  <c r="Z265" i="3"/>
  <c r="Z267" i="3"/>
  <c r="Z269" i="3"/>
  <c r="Z271" i="3"/>
  <c r="Z273" i="3"/>
  <c r="Z275" i="3"/>
  <c r="Z277" i="3"/>
  <c r="Z279" i="3"/>
  <c r="Z16" i="3"/>
  <c r="Z48" i="3"/>
  <c r="Z77" i="3"/>
  <c r="Z93" i="3"/>
  <c r="Z109" i="3"/>
  <c r="Z125" i="3"/>
  <c r="Z141" i="3"/>
  <c r="Z157" i="3"/>
  <c r="Z173" i="3"/>
  <c r="Z285" i="3"/>
  <c r="Z8" i="3"/>
  <c r="Z89" i="3"/>
  <c r="Z169" i="3"/>
  <c r="Z291" i="3"/>
  <c r="Z297" i="3"/>
  <c r="Z303" i="3"/>
  <c r="Z24" i="3"/>
  <c r="Z56" i="3"/>
  <c r="Z81" i="3"/>
  <c r="Z97" i="3"/>
  <c r="Z113" i="3"/>
  <c r="Z129" i="3"/>
  <c r="Z145" i="3"/>
  <c r="Z161" i="3"/>
  <c r="Z177" i="3"/>
  <c r="Z283" i="3"/>
  <c r="Z288" i="3"/>
  <c r="Z290" i="3"/>
  <c r="Z292" i="3"/>
  <c r="Z294" i="3"/>
  <c r="Z296" i="3"/>
  <c r="Z298" i="3"/>
  <c r="Z300" i="3"/>
  <c r="Z302" i="3"/>
  <c r="Z304" i="3"/>
  <c r="Z306" i="3"/>
  <c r="Z40" i="3"/>
  <c r="Z105" i="3"/>
  <c r="Z137" i="3"/>
  <c r="Z287" i="3"/>
  <c r="Z295" i="3"/>
  <c r="Z301" i="3"/>
  <c r="Z307" i="3"/>
  <c r="Z32" i="3"/>
  <c r="Z64" i="3"/>
  <c r="Z85" i="3"/>
  <c r="Z101" i="3"/>
  <c r="Z117" i="3"/>
  <c r="Z133" i="3"/>
  <c r="Z149" i="3"/>
  <c r="Z165" i="3"/>
  <c r="Z281" i="3"/>
  <c r="Z72" i="3"/>
  <c r="Z121" i="3"/>
  <c r="Z153" i="3"/>
  <c r="Z289" i="3"/>
  <c r="Z293" i="3"/>
  <c r="Z299" i="3"/>
  <c r="Z305" i="3"/>
  <c r="H290" i="1"/>
  <c r="H305" i="1"/>
  <c r="H309" i="1"/>
  <c r="H286" i="1"/>
  <c r="H297" i="1"/>
  <c r="H301" i="1"/>
  <c r="H314" i="1"/>
  <c r="H270" i="1"/>
  <c r="H272" i="1"/>
  <c r="H274" i="1"/>
  <c r="H276" i="1"/>
  <c r="H278" i="1"/>
  <c r="H280" i="1"/>
  <c r="H282" i="1"/>
  <c r="H289" i="1"/>
  <c r="H293" i="1"/>
  <c r="H306" i="1"/>
  <c r="H298" i="1"/>
  <c r="H313" i="1"/>
  <c r="H328" i="1"/>
  <c r="H324" i="1"/>
  <c r="H287" i="1"/>
  <c r="H264" i="1"/>
  <c r="H299" i="1"/>
  <c r="H259" i="1"/>
  <c r="H319" i="1"/>
  <c r="H283" i="1"/>
  <c r="H256" i="1"/>
  <c r="H303" i="1"/>
  <c r="H302" i="1"/>
  <c r="H318" i="1"/>
  <c r="H321" i="1"/>
  <c r="H260" i="1"/>
  <c r="H261" i="1"/>
  <c r="H281" i="1"/>
  <c r="H273" i="1"/>
  <c r="H262" i="1"/>
  <c r="H315" i="1"/>
  <c r="H263" i="1"/>
  <c r="H252" i="1"/>
  <c r="H292" i="1"/>
  <c r="H255" i="1"/>
  <c r="H300" i="1"/>
  <c r="H279" i="1"/>
  <c r="H294" i="1"/>
  <c r="H307" i="1"/>
  <c r="H257" i="1"/>
  <c r="H258" i="1"/>
  <c r="H308" i="1"/>
  <c r="H316" i="1"/>
  <c r="H326" i="1"/>
  <c r="H288" i="1"/>
  <c r="H327" i="1"/>
  <c r="H296" i="1"/>
  <c r="H275" i="1"/>
  <c r="H311" i="1"/>
  <c r="H295" i="1"/>
  <c r="H265" i="1"/>
  <c r="H291" i="1"/>
  <c r="H325" i="1"/>
  <c r="H317" i="1"/>
  <c r="H268" i="1"/>
  <c r="H277" i="1"/>
  <c r="H269" i="1"/>
  <c r="H254" i="1"/>
  <c r="H304" i="1"/>
  <c r="H312" i="1"/>
  <c r="H322" i="1"/>
  <c r="H267" i="1"/>
  <c r="H323" i="1"/>
  <c r="H285" i="1"/>
  <c r="H271" i="1"/>
  <c r="H310" i="1"/>
  <c r="H253" i="1"/>
  <c r="H320" i="1"/>
  <c r="H284" i="1"/>
  <c r="H266" i="1"/>
  <c r="H250" i="1"/>
  <c r="H230" i="1"/>
  <c r="H219" i="1"/>
  <c r="H195" i="1"/>
  <c r="H243" i="1"/>
  <c r="H248" i="1"/>
  <c r="H238" i="1"/>
  <c r="H216" i="1"/>
  <c r="H203" i="1"/>
  <c r="H227" i="1"/>
  <c r="H207" i="1"/>
  <c r="H192" i="1"/>
  <c r="H175" i="1"/>
  <c r="H162" i="1"/>
  <c r="H147" i="1"/>
  <c r="H132" i="1"/>
  <c r="H115" i="1"/>
  <c r="H96" i="1"/>
  <c r="H79" i="1"/>
  <c r="H62" i="1"/>
  <c r="H186" i="1"/>
  <c r="H160" i="1"/>
  <c r="H143" i="1"/>
  <c r="H128" i="1"/>
  <c r="H113" i="1"/>
  <c r="H104" i="1"/>
  <c r="H87" i="1"/>
  <c r="H70" i="1"/>
  <c r="H193" i="1"/>
  <c r="H178" i="1"/>
  <c r="H167" i="1"/>
  <c r="H150" i="1"/>
  <c r="H133" i="1"/>
  <c r="H118" i="1"/>
  <c r="H95" i="1"/>
  <c r="H78" i="1"/>
  <c r="H63" i="1"/>
  <c r="H222" i="1"/>
  <c r="H206" i="1"/>
  <c r="H189" i="1"/>
  <c r="H172" i="1"/>
  <c r="H157" i="1"/>
  <c r="H140" i="1"/>
  <c r="H123" i="1"/>
  <c r="H110" i="1"/>
  <c r="H93" i="1"/>
  <c r="H83" i="1"/>
  <c r="H66" i="1"/>
  <c r="H49" i="1"/>
  <c r="H236" i="1"/>
  <c r="H228" i="1"/>
  <c r="H210" i="1"/>
  <c r="H249" i="1"/>
  <c r="H241" i="1"/>
  <c r="H235" i="1"/>
  <c r="H244" i="1"/>
  <c r="H225" i="1"/>
  <c r="H214" i="1"/>
  <c r="H201" i="1"/>
  <c r="H220" i="1"/>
  <c r="H198" i="1"/>
  <c r="H181" i="1"/>
  <c r="H168" i="1"/>
  <c r="H153" i="1"/>
  <c r="H145" i="1"/>
  <c r="H130" i="1"/>
  <c r="H106" i="1"/>
  <c r="H94" i="1"/>
  <c r="H74" i="1"/>
  <c r="H59" i="1"/>
  <c r="H184" i="1"/>
  <c r="H158" i="1"/>
  <c r="H141" i="1"/>
  <c r="H126" i="1"/>
  <c r="H111" i="1"/>
  <c r="H102" i="1"/>
  <c r="H82" i="1"/>
  <c r="H67" i="1"/>
  <c r="H191" i="1"/>
  <c r="H176" i="1"/>
  <c r="H165" i="1"/>
  <c r="H148" i="1"/>
  <c r="H131" i="1"/>
  <c r="H116" i="1"/>
  <c r="H90" i="1"/>
  <c r="H75" i="1"/>
  <c r="H239" i="1"/>
  <c r="H217" i="1"/>
  <c r="H204" i="1"/>
  <c r="H187" i="1"/>
  <c r="H170" i="1"/>
  <c r="H155" i="1"/>
  <c r="H138" i="1"/>
  <c r="H121" i="1"/>
  <c r="H108" i="1"/>
  <c r="H91" i="1"/>
  <c r="H81" i="1"/>
  <c r="H61" i="1"/>
  <c r="H57" i="1"/>
  <c r="H53" i="1"/>
  <c r="H45" i="1"/>
  <c r="H41" i="1"/>
  <c r="H37" i="1"/>
  <c r="H33" i="1"/>
  <c r="H51" i="1"/>
  <c r="H39" i="1"/>
  <c r="H56" i="1"/>
  <c r="H48" i="1"/>
  <c r="H44" i="1"/>
  <c r="H36" i="1"/>
  <c r="H234" i="1"/>
  <c r="H226" i="1"/>
  <c r="H208" i="1"/>
  <c r="H247" i="1"/>
  <c r="H246" i="1"/>
  <c r="H233" i="1"/>
  <c r="H242" i="1"/>
  <c r="H223" i="1"/>
  <c r="H212" i="1"/>
  <c r="H199" i="1"/>
  <c r="H211" i="1"/>
  <c r="H196" i="1"/>
  <c r="H179" i="1"/>
  <c r="H166" i="1"/>
  <c r="H151" i="1"/>
  <c r="H136" i="1"/>
  <c r="H119" i="1"/>
  <c r="H101" i="1"/>
  <c r="H89" i="1"/>
  <c r="H69" i="1"/>
  <c r="H190" i="1"/>
  <c r="H173" i="1"/>
  <c r="H156" i="1"/>
  <c r="H139" i="1"/>
  <c r="H124" i="1"/>
  <c r="H109" i="1"/>
  <c r="H97" i="1"/>
  <c r="H77" i="1"/>
  <c r="H65" i="1"/>
  <c r="H182" i="1"/>
  <c r="H174" i="1"/>
  <c r="H163" i="1"/>
  <c r="H146" i="1"/>
  <c r="H129" i="1"/>
  <c r="H105" i="1"/>
  <c r="H85" i="1"/>
  <c r="H73" i="1"/>
  <c r="H237" i="1"/>
  <c r="H215" i="1"/>
  <c r="H202" i="1"/>
  <c r="H185" i="1"/>
  <c r="H161" i="1"/>
  <c r="H144" i="1"/>
  <c r="H127" i="1"/>
  <c r="H114" i="1"/>
  <c r="H103" i="1"/>
  <c r="H88" i="1"/>
  <c r="H76" i="1"/>
  <c r="H55" i="1"/>
  <c r="H47" i="1"/>
  <c r="H43" i="1"/>
  <c r="H35" i="1"/>
  <c r="H52" i="1"/>
  <c r="H40" i="1"/>
  <c r="H232" i="1"/>
  <c r="H221" i="1"/>
  <c r="H197" i="1"/>
  <c r="H245" i="1"/>
  <c r="H251" i="1"/>
  <c r="H231" i="1"/>
  <c r="H240" i="1"/>
  <c r="H218" i="1"/>
  <c r="H205" i="1"/>
  <c r="H229" i="1"/>
  <c r="H209" i="1"/>
  <c r="H194" i="1"/>
  <c r="H177" i="1"/>
  <c r="H164" i="1"/>
  <c r="H149" i="1"/>
  <c r="H134" i="1"/>
  <c r="H117" i="1"/>
  <c r="H99" i="1"/>
  <c r="H84" i="1"/>
  <c r="H64" i="1"/>
  <c r="H188" i="1"/>
  <c r="H171" i="1"/>
  <c r="H154" i="1"/>
  <c r="H137" i="1"/>
  <c r="H122" i="1"/>
  <c r="H107" i="1"/>
  <c r="H92" i="1"/>
  <c r="H72" i="1"/>
  <c r="H60" i="1"/>
  <c r="H180" i="1"/>
  <c r="H169" i="1"/>
  <c r="H152" i="1"/>
  <c r="H135" i="1"/>
  <c r="H120" i="1"/>
  <c r="H100" i="1"/>
  <c r="H80" i="1"/>
  <c r="H68" i="1"/>
  <c r="H224" i="1"/>
  <c r="H213" i="1"/>
  <c r="H200" i="1"/>
  <c r="H183" i="1"/>
  <c r="H159" i="1"/>
  <c r="H142" i="1"/>
  <c r="H125" i="1"/>
  <c r="H112" i="1"/>
  <c r="H98" i="1"/>
  <c r="H86" i="1"/>
  <c r="H71" i="1"/>
  <c r="H58" i="1"/>
  <c r="H54" i="1"/>
  <c r="H50" i="1"/>
  <c r="H46" i="1"/>
  <c r="H42" i="1"/>
  <c r="H38" i="1"/>
  <c r="H30" i="1"/>
  <c r="Q106" i="5"/>
  <c r="Q121" i="5" l="1"/>
  <c r="Q128" i="5"/>
  <c r="Q126" i="5"/>
  <c r="Q124" i="5"/>
  <c r="Q122" i="5"/>
  <c r="Q129" i="5"/>
  <c r="Q125" i="5"/>
  <c r="Q127" i="5"/>
  <c r="Q123" i="5"/>
  <c r="Q118" i="5"/>
  <c r="Q119" i="5"/>
  <c r="Q120" i="5"/>
  <c r="Q113" i="5"/>
  <c r="Q105" i="5"/>
  <c r="Q111" i="5"/>
  <c r="Q117" i="5"/>
  <c r="Q109" i="5"/>
  <c r="Q115" i="5"/>
  <c r="Q107" i="5"/>
  <c r="Q116" i="5"/>
  <c r="Q112" i="5"/>
  <c r="Q108" i="5"/>
  <c r="Q114" i="5"/>
  <c r="Q110" i="5"/>
  <c r="E29" i="1" l="1"/>
</calcChain>
</file>

<file path=xl/sharedStrings.xml><?xml version="1.0" encoding="utf-8"?>
<sst xmlns="http://schemas.openxmlformats.org/spreadsheetml/2006/main" count="323" uniqueCount="223">
  <si>
    <t>HaBu Hauck Prüftechnik GmbH</t>
  </si>
  <si>
    <t>Prüfmaschine:</t>
  </si>
  <si>
    <t>Härtevergleichsplatte:</t>
  </si>
  <si>
    <t>Datum</t>
  </si>
  <si>
    <t>Prüfer</t>
  </si>
  <si>
    <t xml:space="preserve">Vickers </t>
  </si>
  <si>
    <t>PM Nr. :</t>
  </si>
  <si>
    <t>Sollwert:</t>
  </si>
  <si>
    <t>Firma:</t>
  </si>
  <si>
    <t>Ort:</t>
  </si>
  <si>
    <t>i.O. / n.i.O.</t>
  </si>
  <si>
    <t>Abweichung zulässig:</t>
  </si>
  <si>
    <t>Auswertung  Härtemessung</t>
  </si>
  <si>
    <t>Nr.</t>
  </si>
  <si>
    <t>Kurzzeichen</t>
  </si>
  <si>
    <t>Kugeldurchm.</t>
  </si>
  <si>
    <t>Nennwert der</t>
  </si>
  <si>
    <t>Beanspruchungsgrad</t>
  </si>
  <si>
    <t>für die</t>
  </si>
  <si>
    <t>D</t>
  </si>
  <si>
    <t>Prüfkraft</t>
  </si>
  <si>
    <t>0,102*F/D^2</t>
  </si>
  <si>
    <t>Härte</t>
  </si>
  <si>
    <t>mm</t>
  </si>
  <si>
    <t>F in kN</t>
  </si>
  <si>
    <t>N/mm^2</t>
  </si>
  <si>
    <t xml:space="preserve"> 10/3000</t>
  </si>
  <si>
    <t xml:space="preserve"> 10/1500</t>
  </si>
  <si>
    <t xml:space="preserve"> 10/1000</t>
  </si>
  <si>
    <t xml:space="preserve"> 10/500</t>
  </si>
  <si>
    <t xml:space="preserve"> 5/750</t>
  </si>
  <si>
    <t xml:space="preserve"> 5/250</t>
  </si>
  <si>
    <t xml:space="preserve"> 5/125</t>
  </si>
  <si>
    <t xml:space="preserve"> 2,5/187,5</t>
  </si>
  <si>
    <t xml:space="preserve"> 2,5/62,5</t>
  </si>
  <si>
    <t xml:space="preserve"> 2,5/31,25</t>
  </si>
  <si>
    <t xml:space="preserve"> 2,5/15,625</t>
  </si>
  <si>
    <t xml:space="preserve"> 1/30</t>
  </si>
  <si>
    <t xml:space="preserve"> 1/10</t>
  </si>
  <si>
    <t xml:space="preserve"> 1/5</t>
  </si>
  <si>
    <t>Härte-</t>
  </si>
  <si>
    <t>Art des</t>
  </si>
  <si>
    <t>Vorkraft</t>
  </si>
  <si>
    <t>Prüfzusatzkraft</t>
  </si>
  <si>
    <t>Prüfgesamtkraft</t>
  </si>
  <si>
    <t>skala</t>
  </si>
  <si>
    <t>für die Härte</t>
  </si>
  <si>
    <t>Eindringkörpers</t>
  </si>
  <si>
    <r>
      <t>F</t>
    </r>
    <r>
      <rPr>
        <vertAlign val="subscript"/>
        <sz val="10"/>
        <rFont val="Arial"/>
        <family val="2"/>
      </rPr>
      <t>l</t>
    </r>
  </si>
  <si>
    <t>F in N</t>
  </si>
  <si>
    <t>A</t>
  </si>
  <si>
    <t>HRA</t>
  </si>
  <si>
    <t>Diamantkegel</t>
  </si>
  <si>
    <t>490,3 N</t>
  </si>
  <si>
    <t>B</t>
  </si>
  <si>
    <t>HRB</t>
  </si>
  <si>
    <t>Kugel 1,5875 mm</t>
  </si>
  <si>
    <t>882,6 N</t>
  </si>
  <si>
    <t>C</t>
  </si>
  <si>
    <t>HRC</t>
  </si>
  <si>
    <t>1373  N</t>
  </si>
  <si>
    <t>HRD</t>
  </si>
  <si>
    <t>E</t>
  </si>
  <si>
    <t>HRE</t>
  </si>
  <si>
    <t>Kugel 3,175 mm</t>
  </si>
  <si>
    <t>F</t>
  </si>
  <si>
    <t>HRF</t>
  </si>
  <si>
    <t>G</t>
  </si>
  <si>
    <t>HRG</t>
  </si>
  <si>
    <t>H</t>
  </si>
  <si>
    <t>HRH</t>
  </si>
  <si>
    <t>K</t>
  </si>
  <si>
    <t>HRK</t>
  </si>
  <si>
    <t>15N</t>
  </si>
  <si>
    <t>HR15N</t>
  </si>
  <si>
    <t>117,7 N</t>
  </si>
  <si>
    <t>30N</t>
  </si>
  <si>
    <t>HR30N</t>
  </si>
  <si>
    <t>264,8 N</t>
  </si>
  <si>
    <t>45N</t>
  </si>
  <si>
    <t>HR45N</t>
  </si>
  <si>
    <t>411,9 N</t>
  </si>
  <si>
    <t>15T</t>
  </si>
  <si>
    <t>HR15T</t>
  </si>
  <si>
    <t>30T</t>
  </si>
  <si>
    <t>HR30T</t>
  </si>
  <si>
    <t>45T</t>
  </si>
  <si>
    <t>HR45T</t>
  </si>
  <si>
    <t>Härtesymbol</t>
  </si>
  <si>
    <t xml:space="preserve">Prüfkraft </t>
  </si>
  <si>
    <t>HV 0,01</t>
  </si>
  <si>
    <t>HV 0,015</t>
  </si>
  <si>
    <t>HV 0,025</t>
  </si>
  <si>
    <t>HV 0,05</t>
  </si>
  <si>
    <t>HV 0,1</t>
  </si>
  <si>
    <t>HV 0,2</t>
  </si>
  <si>
    <t>HV 0,3</t>
  </si>
  <si>
    <t>HV 0,5</t>
  </si>
  <si>
    <t>HV 1</t>
  </si>
  <si>
    <t>HV 2</t>
  </si>
  <si>
    <t>HV 3</t>
  </si>
  <si>
    <t>HV 5</t>
  </si>
  <si>
    <t>HV 10</t>
  </si>
  <si>
    <t>HV 20</t>
  </si>
  <si>
    <t>HV 30</t>
  </si>
  <si>
    <t>HV 50</t>
  </si>
  <si>
    <t>HV 100</t>
  </si>
  <si>
    <t>HR5/20</t>
  </si>
  <si>
    <t>HR5/40</t>
  </si>
  <si>
    <t>HR10/40</t>
  </si>
  <si>
    <t>HR10/60</t>
  </si>
  <si>
    <t>5/20</t>
  </si>
  <si>
    <t>5/40</t>
  </si>
  <si>
    <t>10/40</t>
  </si>
  <si>
    <t>10/60</t>
  </si>
  <si>
    <t>Kugel 5mm</t>
  </si>
  <si>
    <t>Kugel 10mm</t>
  </si>
  <si>
    <t>Messwerte Härteprüfung</t>
  </si>
  <si>
    <t>Messwerte Referenzeindruck</t>
  </si>
  <si>
    <t>Härte der Prüfplatte:</t>
  </si>
  <si>
    <t xml:space="preserve">Brinell </t>
  </si>
  <si>
    <t>Verfahren</t>
  </si>
  <si>
    <t xml:space="preserve">Rockwell </t>
  </si>
  <si>
    <t>Vickers</t>
  </si>
  <si>
    <t>Brinell</t>
  </si>
  <si>
    <t>Rockwell</t>
  </si>
  <si>
    <t xml:space="preserve">Ausgewähltes </t>
  </si>
  <si>
    <t>Datum der Kalibrierung</t>
  </si>
  <si>
    <t>Abteilung:</t>
  </si>
  <si>
    <t>Abw. %</t>
  </si>
  <si>
    <t>Nutzerdaten:</t>
  </si>
  <si>
    <t xml:space="preserve">Abweichung zulässig </t>
  </si>
  <si>
    <t>0,21/d+1,5</t>
  </si>
  <si>
    <t>+-% HV</t>
  </si>
  <si>
    <t>Härte HVP</t>
  </si>
  <si>
    <t>dm der HVP</t>
  </si>
  <si>
    <t>VICKERS</t>
  </si>
  <si>
    <t>0,02 bis &lt;0,14</t>
  </si>
  <si>
    <t>Max</t>
  </si>
  <si>
    <t>Min</t>
  </si>
  <si>
    <t>MAX</t>
  </si>
  <si>
    <t>MIN</t>
  </si>
  <si>
    <t>Abweichung zulässig</t>
  </si>
  <si>
    <t>6506-2:2019</t>
  </si>
  <si>
    <t>&lt;250</t>
  </si>
  <si>
    <t>r_rel %</t>
  </si>
  <si>
    <t>250-450</t>
  </si>
  <si>
    <t>&gt;450</t>
  </si>
  <si>
    <t>Bel.Grad 30</t>
  </si>
  <si>
    <t>Tab.2</t>
  </si>
  <si>
    <t>Tab. 3</t>
  </si>
  <si>
    <t xml:space="preserve">Alles andere </t>
  </si>
  <si>
    <t xml:space="preserve">r_rel % </t>
  </si>
  <si>
    <t>Bel.grad</t>
  </si>
  <si>
    <t>Prüfverfahren:</t>
  </si>
  <si>
    <t xml:space="preserve">Abw. Zul.+- % </t>
  </si>
  <si>
    <t>Abw. Zul.+- HBW</t>
  </si>
  <si>
    <t>Skala</t>
  </si>
  <si>
    <t>Härtebereich</t>
  </si>
  <si>
    <t>sysAbw HR</t>
  </si>
  <si>
    <t>wied. Präz.</t>
  </si>
  <si>
    <t>&lt;=0,02(100-Hm) oder 0,8 HR</t>
  </si>
  <si>
    <t>&lt;=0,06(100-Hm) oder 2,4 HR</t>
  </si>
  <si>
    <t>&lt;=0,04(130-Hm) oder 1,2 HR</t>
  </si>
  <si>
    <t>&lt;=0,04(100-Hm) oder 1,2 HR</t>
  </si>
  <si>
    <t>k</t>
  </si>
  <si>
    <t>wiedPrä1</t>
  </si>
  <si>
    <t>wiedPrä2</t>
  </si>
  <si>
    <t>sysAbw. Zul.</t>
  </si>
  <si>
    <t>Wiederhol</t>
  </si>
  <si>
    <t>Prä. Zul.</t>
  </si>
  <si>
    <t>wiedPrä zul.</t>
  </si>
  <si>
    <t>Wiederhol-präzision</t>
  </si>
  <si>
    <t>Auswertung  Referenzeindruck</t>
  </si>
  <si>
    <t>Referenzeindruck D1:</t>
  </si>
  <si>
    <t>Referenzeindruck D2:</t>
  </si>
  <si>
    <r>
      <t xml:space="preserve">                         </t>
    </r>
    <r>
      <rPr>
        <sz val="12"/>
        <color theme="1"/>
        <rFont val="Arial"/>
        <family val="2"/>
      </rPr>
      <t xml:space="preserve"> </t>
    </r>
  </si>
  <si>
    <t>habu-prueftechnik.de</t>
  </si>
  <si>
    <t>Laststufe:</t>
  </si>
  <si>
    <t>DAkkS Nr. der   HVP</t>
  </si>
  <si>
    <t>Messwert zulässig:</t>
  </si>
  <si>
    <t>Referenzabdruck Dm:</t>
  </si>
  <si>
    <t>Optische Kontrolle des Eindringkörpers</t>
  </si>
  <si>
    <t>Ja</t>
  </si>
  <si>
    <t>Nein</t>
  </si>
  <si>
    <t>Wiederholpräzision zulässig:</t>
  </si>
  <si>
    <t>Messblatt zur Dokumentation der periodischen Überprüfung einer Härteprüfmaschine nach DIN EN ISO</t>
  </si>
  <si>
    <t>Die verwendeten Berechnungen und Toleranzen gehen auf die z.Z. gültigen, folgenden, Normen zurück:</t>
  </si>
  <si>
    <t>DIN EN ISO 6507-1</t>
  </si>
  <si>
    <t>DIN EN ISO 6506-1 und -2</t>
  </si>
  <si>
    <t>DIN EN ISO 6508-1 und -2</t>
  </si>
  <si>
    <t>Softwarestand:</t>
  </si>
  <si>
    <t>Diese Excel Datenmappe ist für die Dokumentation der Messwerte von der täglichen Überprüfung einer Härteprüfmaschine mittels Härtevergleichsplatten bestimmt.</t>
  </si>
  <si>
    <t>Wir lehnen jede Haftung für eventuelle Fehler in dieser Software ab. Die Validierung der Berechnungen in dieser Datenmappe obliegt dem jeweiligen Anwender.</t>
  </si>
  <si>
    <t>Metallische Werkstoffe - Härteprüfung nach Brinell</t>
  </si>
  <si>
    <t>Metallische Werkstoffe - Härteprüfung nach Vickers</t>
  </si>
  <si>
    <t>Metallische Werkstoffe - Härteprüfung nach Rockwell</t>
  </si>
  <si>
    <t>Im Weichlingsgarten 20a</t>
  </si>
  <si>
    <t>67126 Hochdorf- Assenheim</t>
  </si>
  <si>
    <t>www.habu-prueftechnik.de</t>
  </si>
  <si>
    <t>-Kalibrierlabor für Härtevergleichsplatten</t>
  </si>
  <si>
    <t>-vor Ort Kalibrierung von Werkstoffprüfmaschinen</t>
  </si>
  <si>
    <t xml:space="preserve">-Akkreditiert nach DIN EN ISO/IEC 17025 </t>
  </si>
  <si>
    <t>-Kalibrierung nach DAkkS und ASTM</t>
  </si>
  <si>
    <t>06231/407 5871</t>
  </si>
  <si>
    <r>
      <t xml:space="preserve">Bei Fragen oder Anmerkungen können Sie sich gerne an die </t>
    </r>
    <r>
      <rPr>
        <b/>
        <sz val="11"/>
        <color theme="1"/>
        <rFont val="Calibri"/>
        <family val="2"/>
        <scheme val="minor"/>
      </rPr>
      <t>Info@habu-prueftechnik.de</t>
    </r>
    <r>
      <rPr>
        <sz val="11"/>
        <color theme="8" tint="-0.499984740745262"/>
        <rFont val="Calibri"/>
        <family val="2"/>
        <scheme val="minor"/>
      </rPr>
      <t xml:space="preserve"> wenden.</t>
    </r>
  </si>
  <si>
    <t>11.2020 B.H.</t>
  </si>
  <si>
    <r>
      <t xml:space="preserve">Die Berechnungen in dieser Datenmappe würden von der </t>
    </r>
    <r>
      <rPr>
        <b/>
        <sz val="11"/>
        <color theme="1"/>
        <rFont val="Calibri"/>
        <family val="2"/>
        <scheme val="minor"/>
      </rPr>
      <t>HAUCK PRÜFTECHNIK GmbH</t>
    </r>
    <r>
      <rPr>
        <sz val="11"/>
        <color theme="8" tint="-0.499984740745262"/>
        <rFont val="Calibri"/>
        <family val="2"/>
        <scheme val="minor"/>
      </rPr>
      <t xml:space="preserve"> nach besten Wissen und Gewissen erstellt. </t>
    </r>
  </si>
  <si>
    <t>Abw. µm</t>
  </si>
  <si>
    <t>1 µm oder 1,25%</t>
  </si>
  <si>
    <t>Abw. +- HV</t>
  </si>
  <si>
    <t>Abw. +- %</t>
  </si>
  <si>
    <t>Text für Messw.--&gt;</t>
  </si>
  <si>
    <t>D̅</t>
  </si>
  <si>
    <t>Mittelwert</t>
  </si>
  <si>
    <t>d1</t>
  </si>
  <si>
    <t>d2</t>
  </si>
  <si>
    <t>H̅</t>
  </si>
  <si>
    <t>h1</t>
  </si>
  <si>
    <t>h2</t>
  </si>
  <si>
    <t>h3</t>
  </si>
  <si>
    <t>h4</t>
  </si>
  <si>
    <t>h5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</si>
</sst>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6" x14ac:knownFonts="1">
    <font>
      <sz val="11"/>
      <color theme="1"/>
      <name val="Calibri"/>
      <family val="2"/>
      <scheme val="minor"/>
    </font>
    <font>
      <vertAlign val="subscript"/>
      <sz val="10"/>
      <name val="Arial"/>
      <family val="2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b/>
      <i/>
      <sz val="11"/>
      <color theme="4" tint="-0.499984740745262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i/>
      <u/>
      <sz val="11"/>
      <color theme="1"/>
      <name val="Calibri"/>
      <family val="2"/>
      <scheme val="minor"/>
    </font>
    <font>
      <b/>
      <i/>
      <u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b/>
      <u/>
      <sz val="17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244">
    <xf numFmtId="0" fontId="0" fillId="0" borderId="0" xfId="0"/>
    <xf numFmtId="0" fontId="0" fillId="2" borderId="0" xfId="0" applyFill="1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0" fontId="11" fillId="2" borderId="0" xfId="0" applyFont="1" applyFill="1" applyBorder="1" applyProtection="1">
      <protection hidden="1"/>
    </xf>
    <xf numFmtId="0" fontId="10" fillId="2" borderId="0" xfId="0" applyFont="1" applyFill="1" applyBorder="1" applyProtection="1">
      <protection hidden="1"/>
    </xf>
    <xf numFmtId="0" fontId="10" fillId="2" borderId="47" xfId="0" applyFont="1" applyFill="1" applyBorder="1" applyProtection="1">
      <protection hidden="1"/>
    </xf>
    <xf numFmtId="0" fontId="0" fillId="2" borderId="47" xfId="0" applyFill="1" applyBorder="1" applyProtection="1"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12" fillId="2" borderId="0" xfId="0" applyFont="1" applyFill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49" fontId="0" fillId="2" borderId="0" xfId="0" applyNumberFormat="1" applyFill="1" applyBorder="1" applyAlignment="1" applyProtection="1">
      <alignment horizontal="center"/>
      <protection hidden="1"/>
    </xf>
    <xf numFmtId="49" fontId="0" fillId="0" borderId="0" xfId="0" applyNumberFormat="1" applyProtection="1">
      <protection hidden="1"/>
    </xf>
    <xf numFmtId="0" fontId="7" fillId="2" borderId="0" xfId="0" applyFont="1" applyFill="1" applyBorder="1" applyAlignment="1" applyProtection="1">
      <alignment horizontal="right"/>
      <protection hidden="1"/>
    </xf>
    <xf numFmtId="49" fontId="0" fillId="12" borderId="0" xfId="0" applyNumberFormat="1" applyFill="1" applyBorder="1" applyAlignment="1" applyProtection="1">
      <alignment horizontal="center"/>
      <protection hidden="1"/>
    </xf>
    <xf numFmtId="0" fontId="0" fillId="12" borderId="0" xfId="0" applyFill="1" applyBorder="1" applyAlignment="1" applyProtection="1">
      <alignment horizontal="center"/>
      <protection hidden="1"/>
    </xf>
    <xf numFmtId="0" fontId="0" fillId="12" borderId="0" xfId="0" applyFill="1" applyBorder="1" applyProtection="1">
      <protection hidden="1"/>
    </xf>
    <xf numFmtId="14" fontId="0" fillId="0" borderId="0" xfId="0" applyNumberFormat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3" fillId="0" borderId="0" xfId="0" applyFon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7" borderId="15" xfId="0" applyFont="1" applyFill="1" applyBorder="1" applyAlignment="1" applyProtection="1">
      <alignment horizontal="center" vertical="center"/>
      <protection hidden="1"/>
    </xf>
    <xf numFmtId="0" fontId="6" fillId="7" borderId="15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Protection="1">
      <protection hidden="1"/>
    </xf>
    <xf numFmtId="0" fontId="6" fillId="7" borderId="29" xfId="0" applyFont="1" applyFill="1" applyBorder="1" applyAlignment="1" applyProtection="1">
      <alignment horizontal="center" vertical="center"/>
      <protection hidden="1"/>
    </xf>
    <xf numFmtId="0" fontId="3" fillId="9" borderId="5" xfId="0" applyFont="1" applyFill="1" applyBorder="1" applyProtection="1">
      <protection hidden="1"/>
    </xf>
    <xf numFmtId="14" fontId="3" fillId="9" borderId="15" xfId="0" applyNumberFormat="1" applyFont="1" applyFill="1" applyBorder="1" applyAlignment="1" applyProtection="1">
      <alignment horizontal="right" vertical="center"/>
      <protection hidden="1"/>
    </xf>
    <xf numFmtId="164" fontId="3" fillId="9" borderId="5" xfId="0" applyNumberFormat="1" applyFont="1" applyFill="1" applyBorder="1" applyProtection="1">
      <protection hidden="1"/>
    </xf>
    <xf numFmtId="2" fontId="3" fillId="9" borderId="5" xfId="0" applyNumberFormat="1" applyFont="1" applyFill="1" applyBorder="1" applyProtection="1">
      <protection hidden="1"/>
    </xf>
    <xf numFmtId="0" fontId="3" fillId="9" borderId="15" xfId="0" applyFont="1" applyFill="1" applyBorder="1" applyProtection="1">
      <protection hidden="1"/>
    </xf>
    <xf numFmtId="0" fontId="3" fillId="9" borderId="15" xfId="0" applyFont="1" applyFill="1" applyBorder="1" applyAlignment="1" applyProtection="1">
      <alignment horizontal="right"/>
      <protection hidden="1"/>
    </xf>
    <xf numFmtId="0" fontId="3" fillId="8" borderId="5" xfId="0" applyFont="1" applyFill="1" applyBorder="1" applyProtection="1">
      <protection hidden="1"/>
    </xf>
    <xf numFmtId="14" fontId="3" fillId="8" borderId="5" xfId="0" applyNumberFormat="1" applyFont="1" applyFill="1" applyBorder="1" applyProtection="1">
      <protection hidden="1"/>
    </xf>
    <xf numFmtId="164" fontId="3" fillId="8" borderId="5" xfId="0" applyNumberFormat="1" applyFont="1" applyFill="1" applyBorder="1" applyProtection="1">
      <protection hidden="1"/>
    </xf>
    <xf numFmtId="2" fontId="3" fillId="8" borderId="5" xfId="0" applyNumberFormat="1" applyFont="1" applyFill="1" applyBorder="1" applyProtection="1">
      <protection hidden="1"/>
    </xf>
    <xf numFmtId="0" fontId="3" fillId="8" borderId="15" xfId="0" applyFont="1" applyFill="1" applyBorder="1" applyProtection="1">
      <protection hidden="1"/>
    </xf>
    <xf numFmtId="0" fontId="3" fillId="8" borderId="15" xfId="0" applyFont="1" applyFill="1" applyBorder="1" applyAlignment="1" applyProtection="1">
      <alignment horizontal="right"/>
      <protection hidden="1"/>
    </xf>
    <xf numFmtId="14" fontId="3" fillId="9" borderId="5" xfId="0" applyNumberFormat="1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14" fontId="3" fillId="0" borderId="0" xfId="0" applyNumberFormat="1" applyFont="1" applyBorder="1" applyProtection="1">
      <protection hidden="1"/>
    </xf>
    <xf numFmtId="164" fontId="3" fillId="0" borderId="0" xfId="0" applyNumberFormat="1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14" fontId="0" fillId="0" borderId="0" xfId="0" applyNumberFormat="1" applyBorder="1" applyProtection="1">
      <protection hidden="1"/>
    </xf>
    <xf numFmtId="164" fontId="0" fillId="0" borderId="0" xfId="0" applyNumberForma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12" borderId="0" xfId="0" applyNumberFormat="1" applyFill="1" applyBorder="1" applyAlignment="1" applyProtection="1">
      <alignment horizontal="center"/>
      <protection locked="0" hidden="1"/>
    </xf>
    <xf numFmtId="0" fontId="0" fillId="12" borderId="0" xfId="0" applyFill="1" applyBorder="1" applyAlignment="1" applyProtection="1">
      <alignment horizontal="center"/>
      <protection locked="0" hidden="1"/>
    </xf>
    <xf numFmtId="49" fontId="0" fillId="12" borderId="0" xfId="0" applyNumberFormat="1" applyFill="1" applyBorder="1" applyAlignment="1" applyProtection="1">
      <alignment horizontal="center"/>
      <protection locked="0" hidden="1"/>
    </xf>
    <xf numFmtId="14" fontId="0" fillId="12" borderId="0" xfId="0" applyNumberFormat="1" applyFill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0" fontId="19" fillId="0" borderId="0" xfId="0" applyFont="1" applyFill="1" applyProtection="1">
      <protection hidden="1"/>
    </xf>
    <xf numFmtId="0" fontId="15" fillId="0" borderId="0" xfId="0" applyNumberFormat="1" applyFont="1" applyAlignment="1" applyProtection="1">
      <alignment vertical="center"/>
      <protection hidden="1"/>
    </xf>
    <xf numFmtId="0" fontId="13" fillId="0" borderId="0" xfId="0" applyNumberFormat="1" applyFont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left" vertical="top"/>
      <protection hidden="1"/>
    </xf>
    <xf numFmtId="0" fontId="7" fillId="2" borderId="0" xfId="0" applyFont="1" applyFill="1" applyBorder="1" applyAlignment="1" applyProtection="1">
      <alignment horizontal="right" vertical="top"/>
      <protection hidden="1"/>
    </xf>
    <xf numFmtId="2" fontId="14" fillId="0" borderId="0" xfId="0" applyNumberFormat="1" applyFont="1" applyProtection="1">
      <protection hidden="1"/>
    </xf>
    <xf numFmtId="0" fontId="0" fillId="0" borderId="0" xfId="0" applyNumberFormat="1" applyProtection="1">
      <protection hidden="1"/>
    </xf>
    <xf numFmtId="2" fontId="14" fillId="0" borderId="0" xfId="0" applyNumberFormat="1" applyFont="1" applyAlignment="1" applyProtection="1">
      <alignment horizontal="left" vertical="center"/>
      <protection hidden="1"/>
    </xf>
    <xf numFmtId="1" fontId="14" fillId="0" borderId="0" xfId="0" applyNumberFormat="1" applyFont="1" applyProtection="1">
      <protection hidden="1"/>
    </xf>
    <xf numFmtId="0" fontId="0" fillId="0" borderId="0" xfId="0" applyFont="1" applyFill="1" applyProtection="1"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4" fillId="0" borderId="0" xfId="0" applyFont="1" applyBorder="1" applyProtection="1">
      <protection hidden="1"/>
    </xf>
    <xf numFmtId="0" fontId="14" fillId="0" borderId="0" xfId="0" applyFont="1" applyAlignment="1" applyProtection="1">
      <alignment vertical="top"/>
      <protection hidden="1"/>
    </xf>
    <xf numFmtId="0" fontId="18" fillId="7" borderId="44" xfId="0" applyFont="1" applyFill="1" applyBorder="1" applyAlignment="1" applyProtection="1">
      <alignment horizontal="center" vertical="center" wrapText="1"/>
      <protection hidden="1"/>
    </xf>
    <xf numFmtId="0" fontId="18" fillId="7" borderId="45" xfId="0" applyFont="1" applyFill="1" applyBorder="1" applyAlignment="1" applyProtection="1">
      <alignment horizontal="center" vertical="center" wrapText="1"/>
      <protection hidden="1"/>
    </xf>
    <xf numFmtId="0" fontId="18" fillId="7" borderId="46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0" fontId="3" fillId="2" borderId="24" xfId="0" applyFont="1" applyFill="1" applyBorder="1" applyProtection="1">
      <protection hidden="1"/>
    </xf>
    <xf numFmtId="2" fontId="3" fillId="11" borderId="15" xfId="0" applyNumberFormat="1" applyFont="1" applyFill="1" applyBorder="1" applyAlignment="1" applyProtection="1">
      <alignment horizontal="right" vertical="center"/>
      <protection hidden="1"/>
    </xf>
    <xf numFmtId="0" fontId="3" fillId="11" borderId="19" xfId="0" applyFont="1" applyFill="1" applyBorder="1" applyAlignment="1" applyProtection="1">
      <alignment horizontal="center"/>
      <protection hidden="1"/>
    </xf>
    <xf numFmtId="0" fontId="3" fillId="11" borderId="15" xfId="0" applyFont="1" applyFill="1" applyBorder="1" applyAlignment="1" applyProtection="1">
      <alignment horizontal="right"/>
      <protection hidden="1"/>
    </xf>
    <xf numFmtId="2" fontId="3" fillId="11" borderId="28" xfId="0" applyNumberFormat="1" applyFont="1" applyFill="1" applyBorder="1" applyAlignment="1" applyProtection="1">
      <alignment horizontal="right"/>
      <protection hidden="1"/>
    </xf>
    <xf numFmtId="0" fontId="3" fillId="0" borderId="6" xfId="0" applyFont="1" applyBorder="1" applyProtection="1">
      <protection hidden="1"/>
    </xf>
    <xf numFmtId="2" fontId="3" fillId="0" borderId="5" xfId="0" applyNumberFormat="1" applyFont="1" applyBorder="1" applyAlignment="1" applyProtection="1">
      <alignment horizontal="right" vertical="center"/>
      <protection hidden="1"/>
    </xf>
    <xf numFmtId="0" fontId="3" fillId="0" borderId="15" xfId="0" applyFont="1" applyBorder="1" applyAlignment="1" applyProtection="1">
      <alignment horizontal="right"/>
      <protection hidden="1"/>
    </xf>
    <xf numFmtId="0" fontId="3" fillId="0" borderId="19" xfId="0" applyFont="1" applyFill="1" applyBorder="1" applyAlignment="1" applyProtection="1">
      <alignment horizontal="center"/>
      <protection hidden="1"/>
    </xf>
    <xf numFmtId="2" fontId="3" fillId="11" borderId="5" xfId="0" applyNumberFormat="1" applyFont="1" applyFill="1" applyBorder="1" applyAlignment="1" applyProtection="1">
      <alignment horizontal="right" vertical="center"/>
      <protection hidden="1"/>
    </xf>
    <xf numFmtId="2" fontId="3" fillId="11" borderId="15" xfId="0" applyNumberFormat="1" applyFont="1" applyFill="1" applyBorder="1" applyProtection="1">
      <protection hidden="1"/>
    </xf>
    <xf numFmtId="0" fontId="3" fillId="11" borderId="15" xfId="0" applyFont="1" applyFill="1" applyBorder="1" applyProtection="1">
      <protection hidden="1"/>
    </xf>
    <xf numFmtId="2" fontId="3" fillId="0" borderId="5" xfId="0" applyNumberFormat="1" applyFont="1" applyBorder="1" applyProtection="1">
      <protection hidden="1"/>
    </xf>
    <xf numFmtId="0" fontId="3" fillId="0" borderId="15" xfId="0" applyFont="1" applyBorder="1" applyProtection="1">
      <protection hidden="1"/>
    </xf>
    <xf numFmtId="2" fontId="3" fillId="11" borderId="5" xfId="0" applyNumberFormat="1" applyFont="1" applyFill="1" applyBorder="1" applyProtection="1">
      <protection hidden="1"/>
    </xf>
    <xf numFmtId="0" fontId="3" fillId="0" borderId="34" xfId="0" applyFont="1" applyBorder="1" applyProtection="1">
      <protection hidden="1"/>
    </xf>
    <xf numFmtId="14" fontId="0" fillId="0" borderId="0" xfId="0" applyNumberFormat="1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164" fontId="0" fillId="0" borderId="0" xfId="0" applyNumberFormat="1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165" fontId="0" fillId="0" borderId="0" xfId="0" applyNumberFormat="1" applyFill="1" applyBorder="1" applyProtection="1">
      <protection hidden="1"/>
    </xf>
    <xf numFmtId="14" fontId="3" fillId="9" borderId="15" xfId="0" applyNumberFormat="1" applyFont="1" applyFill="1" applyBorder="1" applyAlignment="1" applyProtection="1">
      <alignment horizontal="right" vertical="center"/>
      <protection locked="0" hidden="1"/>
    </xf>
    <xf numFmtId="0" fontId="3" fillId="9" borderId="15" xfId="0" applyFont="1" applyFill="1" applyBorder="1" applyAlignment="1" applyProtection="1">
      <alignment horizontal="right" vertical="center"/>
      <protection locked="0" hidden="1"/>
    </xf>
    <xf numFmtId="14" fontId="3" fillId="8" borderId="5" xfId="0" applyNumberFormat="1" applyFont="1" applyFill="1" applyBorder="1" applyAlignment="1" applyProtection="1">
      <alignment horizontal="right" vertical="center"/>
      <protection locked="0" hidden="1"/>
    </xf>
    <xf numFmtId="0" fontId="3" fillId="8" borderId="5" xfId="0" applyFont="1" applyFill="1" applyBorder="1" applyAlignment="1" applyProtection="1">
      <alignment horizontal="right" vertical="center"/>
      <protection locked="0" hidden="1"/>
    </xf>
    <xf numFmtId="0" fontId="3" fillId="8" borderId="5" xfId="0" applyFont="1" applyFill="1" applyBorder="1" applyProtection="1">
      <protection locked="0" hidden="1"/>
    </xf>
    <xf numFmtId="14" fontId="3" fillId="9" borderId="15" xfId="0" applyNumberFormat="1" applyFont="1" applyFill="1" applyBorder="1" applyProtection="1">
      <protection locked="0" hidden="1"/>
    </xf>
    <xf numFmtId="0" fontId="3" fillId="9" borderId="15" xfId="0" applyFont="1" applyFill="1" applyBorder="1" applyProtection="1">
      <protection locked="0" hidden="1"/>
    </xf>
    <xf numFmtId="0" fontId="3" fillId="9" borderId="15" xfId="0" applyFont="1" applyFill="1" applyBorder="1" applyAlignment="1" applyProtection="1">
      <alignment horizontal="right"/>
      <protection locked="0" hidden="1"/>
    </xf>
    <xf numFmtId="0" fontId="3" fillId="8" borderId="5" xfId="0" applyFont="1" applyFill="1" applyBorder="1" applyAlignment="1" applyProtection="1">
      <alignment horizontal="right"/>
      <protection locked="0" hidden="1"/>
    </xf>
    <xf numFmtId="0" fontId="0" fillId="12" borderId="1" xfId="0" applyFill="1" applyBorder="1" applyProtection="1">
      <protection hidden="1"/>
    </xf>
    <xf numFmtId="0" fontId="0" fillId="12" borderId="2" xfId="0" applyFill="1" applyBorder="1" applyProtection="1">
      <protection hidden="1"/>
    </xf>
    <xf numFmtId="0" fontId="21" fillId="12" borderId="3" xfId="0" applyFont="1" applyFill="1" applyBorder="1" applyAlignment="1" applyProtection="1">
      <alignment horizontal="right"/>
      <protection hidden="1"/>
    </xf>
    <xf numFmtId="0" fontId="0" fillId="12" borderId="4" xfId="0" applyFill="1" applyBorder="1" applyProtection="1">
      <protection hidden="1"/>
    </xf>
    <xf numFmtId="3" fontId="21" fillId="12" borderId="49" xfId="0" quotePrefix="1" applyNumberFormat="1" applyFont="1" applyFill="1" applyBorder="1" applyAlignment="1" applyProtection="1">
      <alignment horizontal="right"/>
      <protection hidden="1"/>
    </xf>
    <xf numFmtId="0" fontId="0" fillId="12" borderId="49" xfId="0" applyFill="1" applyBorder="1" applyProtection="1">
      <protection hidden="1"/>
    </xf>
    <xf numFmtId="0" fontId="21" fillId="12" borderId="4" xfId="0" applyFont="1" applyFill="1" applyBorder="1" applyProtection="1">
      <protection hidden="1"/>
    </xf>
    <xf numFmtId="0" fontId="21" fillId="12" borderId="0" xfId="0" applyFont="1" applyFill="1" applyBorder="1" applyProtection="1">
      <protection hidden="1"/>
    </xf>
    <xf numFmtId="0" fontId="21" fillId="12" borderId="49" xfId="0" applyFont="1" applyFill="1" applyBorder="1" applyProtection="1">
      <protection hidden="1"/>
    </xf>
    <xf numFmtId="0" fontId="21" fillId="0" borderId="0" xfId="0" applyFont="1" applyProtection="1">
      <protection hidden="1"/>
    </xf>
    <xf numFmtId="0" fontId="21" fillId="12" borderId="0" xfId="0" applyFont="1" applyFill="1" applyBorder="1" applyAlignment="1" applyProtection="1">
      <alignment horizontal="left"/>
      <protection hidden="1"/>
    </xf>
    <xf numFmtId="0" fontId="0" fillId="12" borderId="30" xfId="0" applyFill="1" applyBorder="1" applyProtection="1">
      <protection hidden="1"/>
    </xf>
    <xf numFmtId="0" fontId="0" fillId="12" borderId="31" xfId="0" applyFill="1" applyBorder="1" applyProtection="1">
      <protection hidden="1"/>
    </xf>
    <xf numFmtId="0" fontId="0" fillId="12" borderId="32" xfId="0" applyFill="1" applyBorder="1" applyProtection="1">
      <protection hidden="1"/>
    </xf>
    <xf numFmtId="0" fontId="5" fillId="12" borderId="0" xfId="0" applyFont="1" applyFill="1" applyBorder="1" applyProtection="1">
      <protection hidden="1"/>
    </xf>
    <xf numFmtId="0" fontId="14" fillId="12" borderId="0" xfId="0" applyFont="1" applyFill="1" applyBorder="1" applyProtection="1">
      <protection hidden="1"/>
    </xf>
    <xf numFmtId="0" fontId="14" fillId="12" borderId="0" xfId="0" quotePrefix="1" applyFont="1" applyFill="1" applyBorder="1" applyProtection="1">
      <protection hidden="1"/>
    </xf>
    <xf numFmtId="0" fontId="0" fillId="0" borderId="25" xfId="0" applyBorder="1" applyProtection="1">
      <protection hidden="1"/>
    </xf>
    <xf numFmtId="0" fontId="0" fillId="0" borderId="26" xfId="0" applyBorder="1" applyProtection="1">
      <protection hidden="1"/>
    </xf>
    <xf numFmtId="0" fontId="0" fillId="0" borderId="27" xfId="0" applyBorder="1" applyProtection="1"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left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4" fontId="0" fillId="0" borderId="0" xfId="0" applyNumberFormat="1" applyProtection="1"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164" fontId="0" fillId="0" borderId="13" xfId="0" applyNumberForma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49" fontId="0" fillId="0" borderId="6" xfId="0" applyNumberFormat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1" fontId="0" fillId="0" borderId="7" xfId="0" applyNumberFormat="1" applyBorder="1" applyAlignment="1" applyProtection="1">
      <alignment horizontal="center"/>
      <protection hidden="1"/>
    </xf>
    <xf numFmtId="164" fontId="0" fillId="0" borderId="7" xfId="0" applyNumberFormat="1" applyBorder="1" applyAlignment="1" applyProtection="1">
      <alignment horizontal="center"/>
      <protection hidden="1"/>
    </xf>
    <xf numFmtId="49" fontId="0" fillId="0" borderId="8" xfId="0" applyNumberFormat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164" fontId="0" fillId="0" borderId="10" xfId="0" applyNumberFormat="1" applyBorder="1" applyAlignment="1" applyProtection="1">
      <alignment horizontal="center"/>
      <protection hidden="1"/>
    </xf>
    <xf numFmtId="0" fontId="0" fillId="0" borderId="33" xfId="0" applyBorder="1" applyProtection="1">
      <protection hidden="1"/>
    </xf>
    <xf numFmtId="0" fontId="0" fillId="0" borderId="33" xfId="0" applyBorder="1" applyAlignment="1" applyProtection="1">
      <alignment horizontal="center"/>
      <protection hidden="1"/>
    </xf>
    <xf numFmtId="164" fontId="0" fillId="0" borderId="33" xfId="0" applyNumberFormat="1" applyBorder="1" applyAlignment="1" applyProtection="1">
      <alignment horizontal="center"/>
      <protection hidden="1"/>
    </xf>
    <xf numFmtId="0" fontId="0" fillId="0" borderId="0" xfId="0" quotePrefix="1" applyProtection="1">
      <protection hidden="1"/>
    </xf>
    <xf numFmtId="164" fontId="0" fillId="0" borderId="0" xfId="0" applyNumberFormat="1" applyBorder="1" applyAlignment="1" applyProtection="1">
      <alignment horizontal="left"/>
      <protection hidden="1"/>
    </xf>
    <xf numFmtId="0" fontId="0" fillId="0" borderId="5" xfId="0" applyBorder="1" applyProtection="1">
      <protection hidden="1"/>
    </xf>
    <xf numFmtId="0" fontId="0" fillId="0" borderId="5" xfId="0" applyFill="1" applyBorder="1" applyProtection="1">
      <protection hidden="1"/>
    </xf>
    <xf numFmtId="0" fontId="0" fillId="0" borderId="36" xfId="0" applyBorder="1" applyProtection="1">
      <protection hidden="1"/>
    </xf>
    <xf numFmtId="2" fontId="0" fillId="0" borderId="37" xfId="0" applyNumberFormat="1" applyBorder="1" applyProtection="1">
      <protection hidden="1"/>
    </xf>
    <xf numFmtId="0" fontId="0" fillId="3" borderId="37" xfId="0" applyFill="1" applyBorder="1" applyProtection="1">
      <protection hidden="1"/>
    </xf>
    <xf numFmtId="0" fontId="0" fillId="3" borderId="38" xfId="0" applyFill="1" applyBorder="1" applyProtection="1">
      <protection hidden="1"/>
    </xf>
    <xf numFmtId="165" fontId="0" fillId="0" borderId="0" xfId="0" applyNumberFormat="1" applyProtection="1">
      <protection hidden="1"/>
    </xf>
    <xf numFmtId="0" fontId="0" fillId="0" borderId="28" xfId="0" applyBorder="1" applyProtection="1">
      <protection hidden="1"/>
    </xf>
    <xf numFmtId="2" fontId="0" fillId="0" borderId="33" xfId="0" applyNumberFormat="1" applyBorder="1" applyProtection="1">
      <protection hidden="1"/>
    </xf>
    <xf numFmtId="0" fontId="0" fillId="3" borderId="33" xfId="0" applyFill="1" applyBorder="1" applyProtection="1">
      <protection hidden="1"/>
    </xf>
    <xf numFmtId="0" fontId="0" fillId="3" borderId="39" xfId="0" applyFill="1" applyBorder="1" applyProtection="1">
      <protection hidden="1"/>
    </xf>
    <xf numFmtId="0" fontId="0" fillId="4" borderId="37" xfId="0" applyFill="1" applyBorder="1" applyProtection="1">
      <protection hidden="1"/>
    </xf>
    <xf numFmtId="0" fontId="0" fillId="4" borderId="38" xfId="0" applyFill="1" applyBorder="1" applyProtection="1">
      <protection hidden="1"/>
    </xf>
    <xf numFmtId="0" fontId="0" fillId="0" borderId="35" xfId="0" applyBorder="1" applyProtection="1">
      <protection hidden="1"/>
    </xf>
    <xf numFmtId="2" fontId="0" fillId="0" borderId="0" xfId="0" applyNumberFormat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4" borderId="40" xfId="0" applyFill="1" applyBorder="1" applyProtection="1">
      <protection hidden="1"/>
    </xf>
    <xf numFmtId="0" fontId="0" fillId="0" borderId="41" xfId="0" applyBorder="1" applyProtection="1">
      <protection hidden="1"/>
    </xf>
    <xf numFmtId="0" fontId="0" fillId="4" borderId="33" xfId="0" applyFill="1" applyBorder="1" applyProtection="1">
      <protection hidden="1"/>
    </xf>
    <xf numFmtId="0" fontId="0" fillId="4" borderId="39" xfId="0" applyFill="1" applyBorder="1" applyProtection="1">
      <protection hidden="1"/>
    </xf>
    <xf numFmtId="165" fontId="0" fillId="0" borderId="5" xfId="0" applyNumberFormat="1" applyBorder="1" applyProtection="1">
      <protection hidden="1"/>
    </xf>
    <xf numFmtId="2" fontId="0" fillId="0" borderId="42" xfId="0" quotePrefix="1" applyNumberFormat="1" applyBorder="1" applyProtection="1">
      <protection hidden="1"/>
    </xf>
    <xf numFmtId="2" fontId="0" fillId="0" borderId="42" xfId="0" applyNumberFormat="1" applyBorder="1" applyProtection="1">
      <protection hidden="1"/>
    </xf>
    <xf numFmtId="0" fontId="0" fillId="3" borderId="42" xfId="0" applyFill="1" applyBorder="1" applyProtection="1">
      <protection hidden="1"/>
    </xf>
    <xf numFmtId="0" fontId="0" fillId="3" borderId="43" xfId="0" applyFill="1" applyBorder="1" applyProtection="1">
      <protection hidden="1"/>
    </xf>
    <xf numFmtId="0" fontId="0" fillId="0" borderId="5" xfId="0" applyNumberFormat="1" applyBorder="1" applyProtection="1">
      <protection hidden="1"/>
    </xf>
    <xf numFmtId="0" fontId="0" fillId="2" borderId="0" xfId="0" applyFill="1" applyProtection="1">
      <protection hidden="1"/>
    </xf>
    <xf numFmtId="0" fontId="0" fillId="4" borderId="42" xfId="0" applyFill="1" applyBorder="1" applyProtection="1">
      <protection hidden="1"/>
    </xf>
    <xf numFmtId="0" fontId="0" fillId="4" borderId="43" xfId="0" applyFill="1" applyBorder="1" applyProtection="1">
      <protection hidden="1"/>
    </xf>
    <xf numFmtId="0" fontId="0" fillId="6" borderId="37" xfId="0" applyFill="1" applyBorder="1" applyProtection="1">
      <protection hidden="1"/>
    </xf>
    <xf numFmtId="0" fontId="0" fillId="6" borderId="38" xfId="0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0" fillId="6" borderId="40" xfId="0" applyFill="1" applyBorder="1" applyProtection="1">
      <protection hidden="1"/>
    </xf>
    <xf numFmtId="0" fontId="0" fillId="0" borderId="28" xfId="0" applyFill="1" applyBorder="1" applyProtection="1">
      <protection hidden="1"/>
    </xf>
    <xf numFmtId="0" fontId="0" fillId="6" borderId="33" xfId="0" applyFill="1" applyBorder="1" applyProtection="1">
      <protection hidden="1"/>
    </xf>
    <xf numFmtId="0" fontId="0" fillId="6" borderId="39" xfId="0" applyFill="1" applyBorder="1" applyProtection="1">
      <protection hidden="1"/>
    </xf>
    <xf numFmtId="0" fontId="0" fillId="0" borderId="36" xfId="0" applyFill="1" applyBorder="1" applyProtection="1">
      <protection hidden="1"/>
    </xf>
    <xf numFmtId="2" fontId="0" fillId="0" borderId="37" xfId="0" applyNumberFormat="1" applyFill="1" applyBorder="1" applyProtection="1">
      <protection hidden="1"/>
    </xf>
    <xf numFmtId="0" fontId="0" fillId="5" borderId="37" xfId="0" applyFill="1" applyBorder="1" applyProtection="1">
      <protection hidden="1"/>
    </xf>
    <xf numFmtId="0" fontId="0" fillId="5" borderId="38" xfId="0" applyFill="1" applyBorder="1" applyProtection="1">
      <protection hidden="1"/>
    </xf>
    <xf numFmtId="0" fontId="0" fillId="0" borderId="35" xfId="0" applyFill="1" applyBorder="1" applyProtection="1">
      <protection hidden="1"/>
    </xf>
    <xf numFmtId="0" fontId="0" fillId="5" borderId="0" xfId="0" applyFill="1" applyBorder="1" applyProtection="1">
      <protection hidden="1"/>
    </xf>
    <xf numFmtId="0" fontId="0" fillId="5" borderId="40" xfId="0" applyFill="1" applyBorder="1" applyProtection="1">
      <protection hidden="1"/>
    </xf>
    <xf numFmtId="2" fontId="0" fillId="0" borderId="33" xfId="0" applyNumberFormat="1" applyFill="1" applyBorder="1" applyProtection="1">
      <protection hidden="1"/>
    </xf>
    <xf numFmtId="0" fontId="0" fillId="5" borderId="33" xfId="0" applyFill="1" applyBorder="1" applyProtection="1">
      <protection hidden="1"/>
    </xf>
    <xf numFmtId="0" fontId="0" fillId="5" borderId="39" xfId="0" applyFill="1" applyBorder="1" applyProtection="1">
      <protection hidden="1"/>
    </xf>
    <xf numFmtId="0" fontId="19" fillId="2" borderId="0" xfId="0" applyFont="1" applyFill="1" applyProtection="1">
      <protection hidden="1"/>
    </xf>
    <xf numFmtId="0" fontId="3" fillId="2" borderId="15" xfId="0" applyFont="1" applyFill="1" applyBorder="1" applyAlignment="1" applyProtection="1">
      <alignment horizontal="right"/>
      <protection hidden="1"/>
    </xf>
    <xf numFmtId="2" fontId="3" fillId="2" borderId="28" xfId="0" applyNumberFormat="1" applyFont="1" applyFill="1" applyBorder="1" applyAlignment="1" applyProtection="1">
      <alignment horizontal="right"/>
      <protection hidden="1"/>
    </xf>
    <xf numFmtId="2" fontId="3" fillId="11" borderId="15" xfId="0" applyNumberFormat="1" applyFont="1" applyFill="1" applyBorder="1" applyAlignment="1" applyProtection="1">
      <alignment horizontal="right"/>
      <protection hidden="1"/>
    </xf>
    <xf numFmtId="2" fontId="3" fillId="2" borderId="15" xfId="0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22" fillId="0" borderId="0" xfId="0" applyFont="1" applyBorder="1" applyProtection="1">
      <protection hidden="1"/>
    </xf>
    <xf numFmtId="49" fontId="22" fillId="0" borderId="0" xfId="0" applyNumberFormat="1" applyFont="1" applyBorder="1" applyProtection="1">
      <protection hidden="1"/>
    </xf>
    <xf numFmtId="0" fontId="22" fillId="0" borderId="0" xfId="0" applyFont="1" applyProtection="1">
      <protection hidden="1"/>
    </xf>
    <xf numFmtId="49" fontId="22" fillId="0" borderId="0" xfId="0" applyNumberFormat="1" applyFont="1" applyProtection="1">
      <protection hidden="1"/>
    </xf>
    <xf numFmtId="165" fontId="22" fillId="0" borderId="0" xfId="0" applyNumberFormat="1" applyFont="1" applyBorder="1" applyAlignment="1" applyProtection="1">
      <alignment horizontal="center"/>
      <protection hidden="1"/>
    </xf>
    <xf numFmtId="2" fontId="22" fillId="0" borderId="0" xfId="0" applyNumberFormat="1" applyFont="1" applyBorder="1" applyAlignment="1" applyProtection="1">
      <alignment horizontal="center"/>
      <protection hidden="1"/>
    </xf>
    <xf numFmtId="164" fontId="22" fillId="0" borderId="0" xfId="0" applyNumberFormat="1" applyFont="1" applyBorder="1" applyAlignment="1" applyProtection="1">
      <alignment horizontal="center"/>
      <protection hidden="1"/>
    </xf>
    <xf numFmtId="2" fontId="22" fillId="0" borderId="0" xfId="0" applyNumberFormat="1" applyFont="1" applyBorder="1" applyProtection="1">
      <protection hidden="1"/>
    </xf>
    <xf numFmtId="0" fontId="23" fillId="12" borderId="0" xfId="0" applyFont="1" applyFill="1" applyBorder="1" applyProtection="1">
      <protection hidden="1"/>
    </xf>
    <xf numFmtId="2" fontId="22" fillId="0" borderId="0" xfId="0" applyNumberFormat="1" applyFont="1" applyProtection="1">
      <protection hidden="1"/>
    </xf>
    <xf numFmtId="0" fontId="22" fillId="0" borderId="0" xfId="0" applyFont="1" applyAlignment="1" applyProtection="1">
      <alignment horizontal="center"/>
      <protection hidden="1"/>
    </xf>
    <xf numFmtId="0" fontId="24" fillId="0" borderId="0" xfId="0" applyFont="1" applyProtection="1">
      <protection hidden="1"/>
    </xf>
    <xf numFmtId="0" fontId="24" fillId="2" borderId="0" xfId="0" applyFont="1" applyFill="1" applyBorder="1" applyProtection="1">
      <protection hidden="1"/>
    </xf>
    <xf numFmtId="0" fontId="24" fillId="0" borderId="0" xfId="0" applyFont="1" applyProtection="1">
      <protection locked="0"/>
    </xf>
    <xf numFmtId="0" fontId="24" fillId="2" borderId="0" xfId="0" applyFont="1" applyFill="1" applyBorder="1" applyProtection="1"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4" fillId="10" borderId="1" xfId="0" applyFont="1" applyFill="1" applyBorder="1" applyAlignment="1" applyProtection="1">
      <alignment horizontal="center" vertical="center"/>
      <protection hidden="1"/>
    </xf>
    <xf numFmtId="0" fontId="4" fillId="10" borderId="2" xfId="0" applyFont="1" applyFill="1" applyBorder="1" applyAlignment="1" applyProtection="1">
      <alignment horizontal="center" vertical="center"/>
      <protection hidden="1"/>
    </xf>
    <xf numFmtId="0" fontId="4" fillId="10" borderId="3" xfId="0" applyFont="1" applyFill="1" applyBorder="1" applyAlignment="1" applyProtection="1">
      <alignment horizontal="center" vertical="center"/>
      <protection hidden="1"/>
    </xf>
    <xf numFmtId="0" fontId="4" fillId="10" borderId="30" xfId="0" applyFont="1" applyFill="1" applyBorder="1" applyAlignment="1" applyProtection="1">
      <alignment horizontal="center" vertical="center"/>
      <protection hidden="1"/>
    </xf>
    <xf numFmtId="0" fontId="4" fillId="10" borderId="31" xfId="0" applyFont="1" applyFill="1" applyBorder="1" applyAlignment="1" applyProtection="1">
      <alignment horizontal="center" vertical="center"/>
      <protection hidden="1"/>
    </xf>
    <xf numFmtId="0" fontId="4" fillId="10" borderId="32" xfId="0" applyFont="1" applyFill="1" applyBorder="1" applyAlignment="1" applyProtection="1">
      <alignment horizontal="center" vertical="center"/>
      <protection hidden="1"/>
    </xf>
    <xf numFmtId="0" fontId="4" fillId="10" borderId="16" xfId="0" applyFont="1" applyFill="1" applyBorder="1" applyAlignment="1" applyProtection="1">
      <alignment horizontal="center" wrapText="1"/>
      <protection hidden="1"/>
    </xf>
    <xf numFmtId="0" fontId="4" fillId="10" borderId="17" xfId="0" applyFont="1" applyFill="1" applyBorder="1" applyAlignment="1" applyProtection="1">
      <alignment horizontal="center" wrapText="1"/>
      <protection hidden="1"/>
    </xf>
    <xf numFmtId="0" fontId="0" fillId="12" borderId="0" xfId="0" applyFill="1" applyBorder="1" applyAlignment="1" applyProtection="1">
      <alignment horizontal="center" vertical="center"/>
      <protection locked="0" hidden="1"/>
    </xf>
    <xf numFmtId="0" fontId="17" fillId="10" borderId="16" xfId="0" applyFont="1" applyFill="1" applyBorder="1" applyAlignment="1" applyProtection="1">
      <alignment horizontal="center" vertical="center" textRotation="90" wrapText="1"/>
      <protection hidden="1"/>
    </xf>
    <xf numFmtId="0" fontId="17" fillId="10" borderId="17" xfId="0" applyFont="1" applyFill="1" applyBorder="1" applyAlignment="1" applyProtection="1">
      <alignment horizontal="center" vertical="center" textRotation="90" wrapText="1"/>
      <protection hidden="1"/>
    </xf>
    <xf numFmtId="0" fontId="17" fillId="10" borderId="48" xfId="0" applyFont="1" applyFill="1" applyBorder="1" applyAlignment="1" applyProtection="1">
      <alignment horizontal="center" vertical="center" textRotation="90" wrapText="1"/>
      <protection hidden="1"/>
    </xf>
    <xf numFmtId="0" fontId="5" fillId="10" borderId="25" xfId="0" applyFont="1" applyFill="1" applyBorder="1" applyAlignment="1" applyProtection="1">
      <alignment horizontal="center" vertical="center"/>
      <protection hidden="1"/>
    </xf>
    <xf numFmtId="0" fontId="5" fillId="10" borderId="26" xfId="0" applyFont="1" applyFill="1" applyBorder="1" applyAlignment="1" applyProtection="1">
      <alignment horizontal="center" vertical="center"/>
      <protection hidden="1"/>
    </xf>
    <xf numFmtId="0" fontId="5" fillId="10" borderId="27" xfId="0" applyFont="1" applyFill="1" applyBorder="1" applyAlignment="1" applyProtection="1">
      <alignment horizontal="center" vertical="center"/>
      <protection hidden="1"/>
    </xf>
    <xf numFmtId="0" fontId="20" fillId="12" borderId="0" xfId="1" applyFill="1" applyBorder="1" applyAlignment="1" applyProtection="1">
      <protection hidden="1"/>
    </xf>
  </cellXfs>
  <cellStyles count="2">
    <cellStyle name="Link" xfId="1" builtinId="8"/>
    <cellStyle name="Standard" xfId="0" builtinId="0"/>
  </cellStyles>
  <dxfs count="14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6FD636"/>
        </patternFill>
      </fill>
    </dxf>
    <dxf>
      <fill>
        <patternFill>
          <bgColor rgb="FFFF0000"/>
        </patternFill>
      </fill>
    </dxf>
    <dxf>
      <fill>
        <patternFill>
          <bgColor rgb="FF6FD636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DDDDD"/>
      <color rgb="FFFF5050"/>
      <color rgb="FFD2AFD5"/>
      <color rgb="FF6FD6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524288379180403E-2"/>
          <c:y val="0.31064802873864267"/>
          <c:w val="0.9142218178051762"/>
          <c:h val="0.59502931126500913"/>
        </c:manualLayout>
      </c:layout>
      <c:lineChart>
        <c:grouping val="standard"/>
        <c:varyColors val="0"/>
        <c:ser>
          <c:idx val="0"/>
          <c:order val="0"/>
          <c:tx>
            <c:strRef>
              <c:f>'Daten und Auswertung'!$E$28</c:f>
              <c:strCache>
                <c:ptCount val="1"/>
                <c:pt idx="0">
                  <c:v>Mittelwert</c:v>
                </c:pt>
              </c:strCache>
            </c:strRef>
          </c:tx>
          <c:spPr>
            <a:ln w="22225" cap="rnd">
              <a:solidFill>
                <a:schemeClr val="accent1">
                  <a:lumMod val="50000"/>
                </a:schemeClr>
              </a:solidFill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  <a:effectLst/>
            </c:spPr>
          </c:marker>
          <c:cat>
            <c:multiLvlStrRef>
              <c:f>'Daten und Auswertung'!$D$29:$D$328</c:f>
            </c:multiLvlStrRef>
          </c:cat>
          <c:val>
            <c:numRef>
              <c:f>'Daten und Auswertung'!$E$29:$E$328</c:f>
              <c:numCache>
                <c:formatCode>0.0</c:formatCode>
                <c:ptCount val="3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64-470B-B7AF-5CF6E1FC4E83}"/>
            </c:ext>
          </c:extLst>
        </c:ser>
        <c:ser>
          <c:idx val="1"/>
          <c:order val="1"/>
          <c:tx>
            <c:v>Max</c:v>
          </c:tx>
          <c:spPr>
            <a:ln w="22225" cap="rnd">
              <a:solidFill>
                <a:schemeClr val="accent2"/>
              </a:solidFill>
            </a:ln>
            <a:effectLst/>
          </c:spPr>
          <c:marker>
            <c:symbol val="none"/>
          </c:marker>
          <c:val>
            <c:numRef>
              <c:f>Messwerte!$Y$8:$Y$307</c:f>
              <c:numCache>
                <c:formatCode>General</c:formatCode>
                <c:ptCount val="3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64-470B-B7AF-5CF6E1FC4E83}"/>
            </c:ext>
          </c:extLst>
        </c:ser>
        <c:ser>
          <c:idx val="2"/>
          <c:order val="2"/>
          <c:tx>
            <c:v>Min</c:v>
          </c:tx>
          <c:spPr>
            <a:ln w="22225" cap="rnd">
              <a:solidFill>
                <a:schemeClr val="accent2"/>
              </a:solidFill>
            </a:ln>
            <a:effectLst/>
          </c:spPr>
          <c:marker>
            <c:symbol val="none"/>
          </c:marker>
          <c:val>
            <c:numRef>
              <c:f>Messwerte!$Z$8:$Z$307</c:f>
              <c:numCache>
                <c:formatCode>General</c:formatCode>
                <c:ptCount val="3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64-470B-B7AF-5CF6E1FC4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160032"/>
        <c:axId val="482165280"/>
      </c:lineChart>
      <c:catAx>
        <c:axId val="48216003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2165280"/>
        <c:crosses val="autoZero"/>
        <c:auto val="1"/>
        <c:lblAlgn val="ctr"/>
        <c:lblOffset val="100"/>
        <c:noMultiLvlLbl val="1"/>
      </c:catAx>
      <c:valAx>
        <c:axId val="48216528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2160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bg1"/>
        </a:gs>
        <a:gs pos="74000">
          <a:schemeClr val="accent3">
            <a:lumMod val="45000"/>
            <a:lumOff val="55000"/>
          </a:schemeClr>
        </a:gs>
        <a:gs pos="83000">
          <a:schemeClr val="accent3">
            <a:lumMod val="45000"/>
            <a:lumOff val="55000"/>
          </a:schemeClr>
        </a:gs>
        <a:gs pos="100000">
          <a:schemeClr val="accent3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accent1">
          <a:lumMod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285750</xdr:colOff>
      <xdr:row>0</xdr:row>
      <xdr:rowOff>38101</xdr:rowOff>
    </xdr:from>
    <xdr:to>
      <xdr:col>4</xdr:col>
      <xdr:colOff>660890</xdr:colOff>
      <xdr:row>3</xdr:row>
      <xdr:rowOff>59349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8FDC190-F2B0-4C30-8C6A-08BECE660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38101"/>
          <a:ext cx="375140" cy="516548"/>
        </a:xfrm>
        <a:prstGeom prst="rect">
          <a:avLst/>
        </a:prstGeom>
      </xdr:spPr>
    </xdr:pic>
    <xdr:clientData/>
  </xdr:twoCellAnchor>
  <xdr:twoCellAnchor>
    <xdr:from>
      <xdr:col>1</xdr:col>
      <xdr:colOff>532606</xdr:colOff>
      <xdr:row>14</xdr:row>
      <xdr:rowOff>4763</xdr:rowOff>
    </xdr:from>
    <xdr:to>
      <xdr:col>10</xdr:col>
      <xdr:colOff>130969</xdr:colOff>
      <xdr:row>24</xdr:row>
      <xdr:rowOff>95251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5F1858A6-5BBA-4F7F-80AD-2CFF5CBDA0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704850</xdr:colOff>
      <xdr:row>23</xdr:row>
      <xdr:rowOff>133351</xdr:rowOff>
    </xdr:from>
    <xdr:to>
      <xdr:col>2</xdr:col>
      <xdr:colOff>562388</xdr:colOff>
      <xdr:row>27</xdr:row>
      <xdr:rowOff>177492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DBFBA9DF-EE90-46CA-8F88-AC053A5D33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975" y="4591051"/>
          <a:ext cx="619538" cy="863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habu-prueftechnik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R458"/>
  <sheetViews>
    <sheetView showGridLines="0" showRowColHeaders="0" tabSelected="1" zoomScale="80" zoomScaleNormal="80" workbookViewId="0">
      <selection activeCell="D9" sqref="D9:E9"/>
    </sheetView>
  </sheetViews>
  <sheetFormatPr baseColWidth="10" defaultColWidth="9.140625" defaultRowHeight="15" x14ac:dyDescent="0.25"/>
  <cols>
    <col min="1" max="1" width="1" style="3" customWidth="1"/>
    <col min="2" max="3" width="9.140625" style="3"/>
    <col min="4" max="4" width="10.140625" style="3" customWidth="1"/>
    <col min="5" max="5" width="11.140625" style="3" bestFit="1" customWidth="1"/>
    <col min="6" max="6" width="11.140625" style="3" customWidth="1"/>
    <col min="7" max="7" width="10" style="3" customWidth="1"/>
    <col min="8" max="8" width="10.7109375" style="3" bestFit="1" customWidth="1"/>
    <col min="9" max="9" width="0.85546875" style="3" customWidth="1"/>
    <col min="10" max="10" width="15.42578125" style="3" customWidth="1"/>
    <col min="11" max="11" width="3" style="3" customWidth="1"/>
    <col min="12" max="12" width="2.85546875" style="3" customWidth="1"/>
    <col min="13" max="13" width="3" style="3" customWidth="1"/>
    <col min="14" max="14" width="1" style="3" customWidth="1"/>
    <col min="15" max="15" width="9.140625" style="3"/>
    <col min="16" max="16" width="11" style="3" bestFit="1" customWidth="1"/>
    <col min="17" max="16384" width="9.140625" style="3"/>
  </cols>
  <sheetData>
    <row r="1" spans="1:18" ht="7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8" ht="16.5" x14ac:dyDescent="0.25">
      <c r="A2" s="1"/>
      <c r="B2" s="1"/>
      <c r="C2" s="4"/>
      <c r="D2" s="1"/>
      <c r="E2" s="1"/>
      <c r="F2" s="4" t="s">
        <v>0</v>
      </c>
      <c r="G2" s="1"/>
      <c r="H2" s="1"/>
      <c r="I2" s="1"/>
      <c r="J2" s="1"/>
      <c r="K2" s="1"/>
      <c r="L2" s="1"/>
      <c r="M2" s="1"/>
      <c r="N2" s="2"/>
      <c r="O2" s="2"/>
    </row>
    <row r="3" spans="1:18" x14ac:dyDescent="0.25">
      <c r="A3" s="1"/>
      <c r="B3" s="1"/>
      <c r="C3" s="5"/>
      <c r="D3" s="1"/>
      <c r="E3" s="1"/>
      <c r="F3" s="5" t="s">
        <v>177</v>
      </c>
      <c r="G3" s="1"/>
      <c r="H3" s="1"/>
      <c r="I3" s="1"/>
      <c r="J3" s="1"/>
      <c r="K3" s="1"/>
      <c r="L3" s="1"/>
      <c r="M3" s="1"/>
      <c r="N3" s="2"/>
      <c r="O3" s="2"/>
    </row>
    <row r="4" spans="1:18" ht="10.5" customHeight="1" thickBot="1" x14ac:dyDescent="0.3">
      <c r="A4" s="1"/>
      <c r="B4" s="1"/>
      <c r="C4" s="6"/>
      <c r="D4" s="7"/>
      <c r="E4" s="7"/>
      <c r="F4" s="6"/>
      <c r="G4" s="7"/>
      <c r="H4" s="7"/>
      <c r="I4" s="7"/>
      <c r="J4" s="7"/>
      <c r="K4" s="7"/>
      <c r="L4" s="7"/>
      <c r="M4" s="1"/>
      <c r="N4" s="2"/>
      <c r="O4" s="2"/>
    </row>
    <row r="5" spans="1:18" ht="7.5" customHeight="1" thickTop="1" x14ac:dyDescent="0.25">
      <c r="A5" s="1"/>
      <c r="B5" s="1"/>
      <c r="C5" s="8" t="s">
        <v>176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8" x14ac:dyDescent="0.25">
      <c r="A6" s="1"/>
      <c r="B6" s="1"/>
      <c r="D6" s="9" t="s">
        <v>130</v>
      </c>
      <c r="E6" s="1"/>
      <c r="F6" s="1"/>
      <c r="G6" s="1"/>
      <c r="I6" s="9" t="s">
        <v>2</v>
      </c>
      <c r="J6" s="1"/>
      <c r="K6" s="1"/>
      <c r="L6" s="1"/>
      <c r="M6" s="1"/>
      <c r="N6" s="1"/>
      <c r="O6" s="1"/>
    </row>
    <row r="7" spans="1:18" x14ac:dyDescent="0.25">
      <c r="A7" s="1"/>
      <c r="B7" s="1"/>
      <c r="C7" s="1"/>
      <c r="D7" s="1"/>
      <c r="E7" s="1"/>
      <c r="F7" s="1"/>
      <c r="G7" s="1"/>
      <c r="H7" s="1"/>
      <c r="I7" s="10" t="str">
        <f ca="1">IF(J11="","",IF((J11+1825)&gt;TODAY(),"","Empfohlene Gültigkeitsdauer der Prüfplatte überschritten"))</f>
        <v/>
      </c>
      <c r="J7" s="1"/>
      <c r="K7" s="11"/>
      <c r="L7" s="1"/>
      <c r="M7" s="1"/>
      <c r="N7" s="1"/>
      <c r="O7" s="1"/>
      <c r="R7" s="12"/>
    </row>
    <row r="8" spans="1:18" x14ac:dyDescent="0.25">
      <c r="A8" s="1"/>
      <c r="B8" s="1"/>
      <c r="C8" s="13"/>
      <c r="D8" s="1"/>
      <c r="E8" s="1"/>
      <c r="F8" s="1"/>
      <c r="G8" s="1"/>
      <c r="H8" s="13" t="s">
        <v>154</v>
      </c>
      <c r="I8" s="1"/>
      <c r="J8" s="46"/>
      <c r="K8" s="14"/>
      <c r="L8" s="1"/>
      <c r="M8" s="1"/>
      <c r="N8" s="1"/>
      <c r="O8" s="1"/>
    </row>
    <row r="9" spans="1:18" x14ac:dyDescent="0.25">
      <c r="A9" s="1"/>
      <c r="B9" s="1"/>
      <c r="C9" s="13" t="s">
        <v>8</v>
      </c>
      <c r="D9" s="236"/>
      <c r="E9" s="236"/>
      <c r="F9" s="1"/>
      <c r="G9" s="1"/>
      <c r="H9" s="13" t="s">
        <v>178</v>
      </c>
      <c r="I9" s="1"/>
      <c r="J9" s="47"/>
      <c r="K9" s="15"/>
      <c r="L9" s="1"/>
      <c r="M9" s="1"/>
      <c r="N9" s="1"/>
      <c r="O9" s="1"/>
    </row>
    <row r="10" spans="1:18" x14ac:dyDescent="0.25">
      <c r="A10" s="1"/>
      <c r="B10" s="1"/>
      <c r="C10" s="13" t="s">
        <v>9</v>
      </c>
      <c r="D10" s="236"/>
      <c r="E10" s="236"/>
      <c r="F10" s="1"/>
      <c r="G10" s="1"/>
      <c r="H10" s="13" t="s">
        <v>179</v>
      </c>
      <c r="I10" s="1"/>
      <c r="J10" s="48"/>
      <c r="K10" s="15"/>
      <c r="L10" s="1"/>
      <c r="M10" s="1"/>
      <c r="N10" s="1"/>
      <c r="O10" s="1"/>
    </row>
    <row r="11" spans="1:18" x14ac:dyDescent="0.25">
      <c r="A11" s="1"/>
      <c r="B11" s="1"/>
      <c r="C11" s="13" t="s">
        <v>128</v>
      </c>
      <c r="D11" s="236"/>
      <c r="E11" s="236"/>
      <c r="F11" s="1"/>
      <c r="G11" s="1"/>
      <c r="H11" s="13" t="s">
        <v>127</v>
      </c>
      <c r="I11" s="1"/>
      <c r="J11" s="49"/>
      <c r="K11" s="16"/>
      <c r="L11" s="1"/>
      <c r="M11" s="1"/>
      <c r="N11" s="2"/>
      <c r="O11" s="2"/>
    </row>
    <row r="12" spans="1:18" x14ac:dyDescent="0.25">
      <c r="A12" s="1"/>
      <c r="B12" s="1"/>
      <c r="C12" s="13" t="s">
        <v>1</v>
      </c>
      <c r="D12" s="236"/>
      <c r="E12" s="236"/>
      <c r="F12" s="1"/>
      <c r="G12" s="1"/>
      <c r="H12" s="13" t="s">
        <v>119</v>
      </c>
      <c r="I12" s="1"/>
      <c r="J12" s="48"/>
      <c r="K12" s="16"/>
      <c r="L12" s="1"/>
      <c r="M12" s="1"/>
      <c r="N12" s="2"/>
      <c r="O12" s="2"/>
      <c r="P12" s="17"/>
    </row>
    <row r="13" spans="1:18" x14ac:dyDescent="0.25">
      <c r="A13" s="1"/>
      <c r="B13" s="1"/>
      <c r="C13" s="13" t="s">
        <v>6</v>
      </c>
      <c r="D13" s="236"/>
      <c r="E13" s="236"/>
      <c r="F13" s="1"/>
      <c r="G13" s="1"/>
      <c r="H13" s="13" t="s">
        <v>174</v>
      </c>
      <c r="I13" s="1"/>
      <c r="J13" s="47"/>
      <c r="K13" s="16"/>
      <c r="L13" s="1"/>
      <c r="M13" s="1"/>
      <c r="N13" s="2"/>
      <c r="O13" s="2"/>
      <c r="P13" s="17"/>
    </row>
    <row r="14" spans="1:18" x14ac:dyDescent="0.25">
      <c r="A14" s="1"/>
      <c r="B14" s="1"/>
      <c r="C14" s="1"/>
      <c r="D14" s="1"/>
      <c r="E14" s="1"/>
      <c r="F14" s="1"/>
      <c r="G14" s="1"/>
      <c r="H14" s="13" t="s">
        <v>175</v>
      </c>
      <c r="I14" s="1"/>
      <c r="J14" s="47"/>
      <c r="K14" s="16"/>
      <c r="L14" s="1"/>
      <c r="M14" s="1"/>
      <c r="N14" s="2"/>
      <c r="O14" s="2"/>
      <c r="P14" s="17"/>
    </row>
    <row r="15" spans="1:18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O15" s="2"/>
      <c r="P15" s="17"/>
    </row>
    <row r="16" spans="1:1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17"/>
    </row>
    <row r="17" spans="1:18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7"/>
      <c r="Q17" s="18"/>
    </row>
    <row r="18" spans="1:18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7"/>
    </row>
    <row r="19" spans="1:18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7"/>
    </row>
    <row r="20" spans="1:18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7"/>
    </row>
    <row r="21" spans="1:18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P21" s="17"/>
    </row>
    <row r="22" spans="1:18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P22" s="17"/>
    </row>
    <row r="23" spans="1:18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8" ht="6" customHeight="1" x14ac:dyDescent="0.25">
      <c r="A24" s="2"/>
      <c r="B24" s="2"/>
      <c r="C24" s="2"/>
      <c r="D24" s="19"/>
      <c r="E24" s="19"/>
      <c r="F24" s="19"/>
      <c r="G24" s="19"/>
      <c r="H24" s="2"/>
      <c r="I24" s="2"/>
      <c r="J24" s="2"/>
      <c r="K24" s="2"/>
      <c r="L24" s="2"/>
      <c r="M24" s="2"/>
      <c r="N24" s="2"/>
    </row>
    <row r="25" spans="1:18" ht="11.25" customHeight="1" thickBot="1" x14ac:dyDescent="0.3"/>
    <row r="26" spans="1:18" x14ac:dyDescent="0.25">
      <c r="C26" s="228" t="s">
        <v>12</v>
      </c>
      <c r="D26" s="229"/>
      <c r="E26" s="229"/>
      <c r="F26" s="229"/>
      <c r="G26" s="229"/>
      <c r="H26" s="230"/>
      <c r="I26" s="20"/>
      <c r="J26" s="234" t="s">
        <v>173</v>
      </c>
      <c r="K26" s="20"/>
      <c r="R26" s="21"/>
    </row>
    <row r="27" spans="1:18" ht="15.75" thickBot="1" x14ac:dyDescent="0.3">
      <c r="C27" s="231"/>
      <c r="D27" s="232"/>
      <c r="E27" s="232"/>
      <c r="F27" s="232"/>
      <c r="G27" s="232"/>
      <c r="H27" s="233"/>
      <c r="I27" s="20"/>
      <c r="J27" s="235"/>
      <c r="K27" s="20"/>
    </row>
    <row r="28" spans="1:18" ht="30.75" customHeight="1" x14ac:dyDescent="0.25">
      <c r="C28" s="22" t="s">
        <v>4</v>
      </c>
      <c r="D28" s="22" t="s">
        <v>3</v>
      </c>
      <c r="E28" s="22" t="s">
        <v>214</v>
      </c>
      <c r="F28" s="22" t="str">
        <f>IF(J8="Rockwell","Abw. HR", "Abw. %")</f>
        <v>Abw. %</v>
      </c>
      <c r="G28" s="23" t="s">
        <v>172</v>
      </c>
      <c r="H28" s="22" t="s">
        <v>10</v>
      </c>
      <c r="I28" s="24"/>
      <c r="J28" s="25" t="s">
        <v>10</v>
      </c>
      <c r="K28" s="20"/>
    </row>
    <row r="29" spans="1:18" x14ac:dyDescent="0.25">
      <c r="C29" s="26" t="str">
        <f>IF(Messwerte!C8="","",Messwerte!D8)</f>
        <v/>
      </c>
      <c r="D29" s="27" t="str">
        <f>IF(Messwerte!C8="","",Messwerte!C8)</f>
        <v/>
      </c>
      <c r="E29" s="28" t="str">
        <f>IF(D29="","",Messwerte!J8)</f>
        <v/>
      </c>
      <c r="F29" s="28" t="str">
        <f>Messwerte!K8</f>
        <v/>
      </c>
      <c r="G29" s="29" t="str">
        <f>Messwerte!L8</f>
        <v/>
      </c>
      <c r="H29" s="30" t="str">
        <f>Messwerte!M8</f>
        <v/>
      </c>
      <c r="I29" s="20"/>
      <c r="J29" s="31" t="str">
        <f>Messwerte!T8</f>
        <v/>
      </c>
      <c r="K29" s="20"/>
    </row>
    <row r="30" spans="1:18" x14ac:dyDescent="0.25">
      <c r="C30" s="32" t="str">
        <f>IF(Messwerte!C9="","",Messwerte!D9)</f>
        <v/>
      </c>
      <c r="D30" s="33" t="str">
        <f>IF(Messwerte!C9="","",Messwerte!C9)</f>
        <v/>
      </c>
      <c r="E30" s="34" t="str">
        <f>IF(D30="","",Messwerte!J9)</f>
        <v/>
      </c>
      <c r="F30" s="34" t="str">
        <f>Messwerte!K9</f>
        <v/>
      </c>
      <c r="G30" s="35" t="str">
        <f>Messwerte!L9</f>
        <v/>
      </c>
      <c r="H30" s="36" t="str">
        <f>Messwerte!M9</f>
        <v/>
      </c>
      <c r="I30" s="20"/>
      <c r="J30" s="37" t="str">
        <f>Messwerte!T9</f>
        <v/>
      </c>
      <c r="K30" s="20"/>
    </row>
    <row r="31" spans="1:18" x14ac:dyDescent="0.25">
      <c r="C31" s="26" t="str">
        <f>IF(Messwerte!C10="","",Messwerte!D10)</f>
        <v/>
      </c>
      <c r="D31" s="38" t="str">
        <f>IF(Messwerte!C10="","",Messwerte!C10)</f>
        <v/>
      </c>
      <c r="E31" s="28" t="str">
        <f>IF(D31="","",Messwerte!J10)</f>
        <v/>
      </c>
      <c r="F31" s="28" t="str">
        <f>Messwerte!K10</f>
        <v/>
      </c>
      <c r="G31" s="29" t="str">
        <f>Messwerte!L10</f>
        <v/>
      </c>
      <c r="H31" s="30" t="str">
        <f>Messwerte!M10</f>
        <v/>
      </c>
      <c r="I31" s="20"/>
      <c r="J31" s="31" t="str">
        <f>Messwerte!T10</f>
        <v/>
      </c>
      <c r="K31" s="20"/>
    </row>
    <row r="32" spans="1:18" x14ac:dyDescent="0.25">
      <c r="C32" s="32" t="str">
        <f>IF(Messwerte!C11="","",Messwerte!D11)</f>
        <v/>
      </c>
      <c r="D32" s="33" t="str">
        <f>IF(Messwerte!C11="","",Messwerte!C11)</f>
        <v/>
      </c>
      <c r="E32" s="34" t="str">
        <f>IF(D32="","",Messwerte!J11)</f>
        <v/>
      </c>
      <c r="F32" s="34" t="str">
        <f>Messwerte!K11</f>
        <v/>
      </c>
      <c r="G32" s="35" t="str">
        <f>Messwerte!L11</f>
        <v/>
      </c>
      <c r="H32" s="36" t="str">
        <f>Messwerte!M11</f>
        <v/>
      </c>
      <c r="I32" s="20"/>
      <c r="J32" s="36" t="str">
        <f>Messwerte!T11</f>
        <v/>
      </c>
      <c r="K32" s="20"/>
    </row>
    <row r="33" spans="3:11" x14ac:dyDescent="0.25">
      <c r="C33" s="26" t="str">
        <f>IF(Messwerte!C12="","",Messwerte!D12)</f>
        <v/>
      </c>
      <c r="D33" s="27" t="str">
        <f>IF(Messwerte!C12="","",Messwerte!C12)</f>
        <v/>
      </c>
      <c r="E33" s="28" t="str">
        <f>IF(D33="","",Messwerte!J12)</f>
        <v/>
      </c>
      <c r="F33" s="28" t="str">
        <f>Messwerte!K12</f>
        <v/>
      </c>
      <c r="G33" s="29" t="str">
        <f>Messwerte!L12</f>
        <v/>
      </c>
      <c r="H33" s="30" t="str">
        <f>Messwerte!M12</f>
        <v/>
      </c>
      <c r="I33" s="20"/>
      <c r="J33" s="30" t="str">
        <f>Messwerte!T12</f>
        <v/>
      </c>
      <c r="K33" s="20"/>
    </row>
    <row r="34" spans="3:11" x14ac:dyDescent="0.25">
      <c r="C34" s="32" t="str">
        <f>IF(Messwerte!C13="","",Messwerte!D13)</f>
        <v/>
      </c>
      <c r="D34" s="33" t="str">
        <f>IF(Messwerte!C13="","",Messwerte!C13)</f>
        <v/>
      </c>
      <c r="E34" s="34" t="str">
        <f>IF(D34="","",Messwerte!J13)</f>
        <v/>
      </c>
      <c r="F34" s="34" t="str">
        <f>Messwerte!K13</f>
        <v/>
      </c>
      <c r="G34" s="35" t="str">
        <f>Messwerte!L13</f>
        <v/>
      </c>
      <c r="H34" s="36" t="str">
        <f>Messwerte!M13</f>
        <v/>
      </c>
      <c r="I34" s="20"/>
      <c r="J34" s="36" t="str">
        <f>Messwerte!T13</f>
        <v/>
      </c>
      <c r="K34" s="20"/>
    </row>
    <row r="35" spans="3:11" x14ac:dyDescent="0.25">
      <c r="C35" s="26" t="str">
        <f>IF(Messwerte!C14="","",Messwerte!D14)</f>
        <v/>
      </c>
      <c r="D35" s="38" t="str">
        <f>IF(Messwerte!C14="","",Messwerte!C14)</f>
        <v/>
      </c>
      <c r="E35" s="28" t="str">
        <f>IF(D35="","",Messwerte!J14)</f>
        <v/>
      </c>
      <c r="F35" s="28" t="str">
        <f>Messwerte!K14</f>
        <v/>
      </c>
      <c r="G35" s="29" t="str">
        <f>Messwerte!L14</f>
        <v/>
      </c>
      <c r="H35" s="30" t="str">
        <f>Messwerte!M14</f>
        <v/>
      </c>
      <c r="I35" s="20"/>
      <c r="J35" s="30" t="str">
        <f>Messwerte!T14</f>
        <v/>
      </c>
      <c r="K35" s="20"/>
    </row>
    <row r="36" spans="3:11" x14ac:dyDescent="0.25">
      <c r="C36" s="32" t="str">
        <f>IF(Messwerte!C15="","",Messwerte!D15)</f>
        <v/>
      </c>
      <c r="D36" s="33" t="str">
        <f>IF(Messwerte!C15="","",Messwerte!C15)</f>
        <v/>
      </c>
      <c r="E36" s="34" t="str">
        <f>IF(D36="","",Messwerte!J15)</f>
        <v/>
      </c>
      <c r="F36" s="34" t="str">
        <f>Messwerte!K15</f>
        <v/>
      </c>
      <c r="G36" s="35" t="str">
        <f>Messwerte!L15</f>
        <v/>
      </c>
      <c r="H36" s="36" t="str">
        <f>Messwerte!M15</f>
        <v/>
      </c>
      <c r="I36" s="20"/>
      <c r="J36" s="36" t="str">
        <f>Messwerte!T15</f>
        <v/>
      </c>
      <c r="K36" s="20"/>
    </row>
    <row r="37" spans="3:11" x14ac:dyDescent="0.25">
      <c r="C37" s="26" t="str">
        <f>IF(Messwerte!C16="","",Messwerte!D16)</f>
        <v/>
      </c>
      <c r="D37" s="27" t="str">
        <f>IF(Messwerte!C16="","",Messwerte!C16)</f>
        <v/>
      </c>
      <c r="E37" s="28" t="str">
        <f>IF(D37="","",Messwerte!J16)</f>
        <v/>
      </c>
      <c r="F37" s="28" t="str">
        <f>Messwerte!K16</f>
        <v/>
      </c>
      <c r="G37" s="29" t="str">
        <f>Messwerte!L16</f>
        <v/>
      </c>
      <c r="H37" s="30" t="str">
        <f>Messwerte!M16</f>
        <v/>
      </c>
      <c r="I37" s="20"/>
      <c r="J37" s="30" t="str">
        <f>Messwerte!T16</f>
        <v/>
      </c>
      <c r="K37" s="20"/>
    </row>
    <row r="38" spans="3:11" x14ac:dyDescent="0.25">
      <c r="C38" s="32" t="str">
        <f>IF(Messwerte!C17="","",Messwerte!D17)</f>
        <v/>
      </c>
      <c r="D38" s="33" t="str">
        <f>IF(Messwerte!C17="","",Messwerte!C17)</f>
        <v/>
      </c>
      <c r="E38" s="34" t="str">
        <f>IF(D38="","",Messwerte!J17)</f>
        <v/>
      </c>
      <c r="F38" s="34" t="str">
        <f>Messwerte!K17</f>
        <v/>
      </c>
      <c r="G38" s="35" t="str">
        <f>Messwerte!L17</f>
        <v/>
      </c>
      <c r="H38" s="36" t="str">
        <f>Messwerte!M17</f>
        <v/>
      </c>
      <c r="I38" s="20"/>
      <c r="J38" s="36" t="str">
        <f>Messwerte!T17</f>
        <v/>
      </c>
      <c r="K38" s="20"/>
    </row>
    <row r="39" spans="3:11" x14ac:dyDescent="0.25">
      <c r="C39" s="26" t="str">
        <f>IF(Messwerte!C18="","",Messwerte!D18)</f>
        <v/>
      </c>
      <c r="D39" s="38" t="str">
        <f>IF(Messwerte!C18="","",Messwerte!C18)</f>
        <v/>
      </c>
      <c r="E39" s="28" t="str">
        <f>IF(D39="","",Messwerte!J18)</f>
        <v/>
      </c>
      <c r="F39" s="28" t="str">
        <f>Messwerte!K18</f>
        <v/>
      </c>
      <c r="G39" s="29" t="str">
        <f>Messwerte!L18</f>
        <v/>
      </c>
      <c r="H39" s="30" t="str">
        <f>Messwerte!M18</f>
        <v/>
      </c>
      <c r="I39" s="20"/>
      <c r="J39" s="30" t="str">
        <f>Messwerte!T18</f>
        <v/>
      </c>
      <c r="K39" s="20"/>
    </row>
    <row r="40" spans="3:11" x14ac:dyDescent="0.25">
      <c r="C40" s="32" t="str">
        <f>IF(Messwerte!C19="","",Messwerte!D19)</f>
        <v/>
      </c>
      <c r="D40" s="33" t="str">
        <f>IF(Messwerte!C19="","",Messwerte!C19)</f>
        <v/>
      </c>
      <c r="E40" s="34" t="str">
        <f>IF(D40="","",Messwerte!J19)</f>
        <v/>
      </c>
      <c r="F40" s="34" t="str">
        <f>Messwerte!K19</f>
        <v/>
      </c>
      <c r="G40" s="35" t="str">
        <f>Messwerte!L19</f>
        <v/>
      </c>
      <c r="H40" s="36" t="str">
        <f>Messwerte!M19</f>
        <v/>
      </c>
      <c r="I40" s="20"/>
      <c r="J40" s="36" t="str">
        <f>Messwerte!T19</f>
        <v/>
      </c>
      <c r="K40" s="20"/>
    </row>
    <row r="41" spans="3:11" x14ac:dyDescent="0.25">
      <c r="C41" s="26" t="str">
        <f>IF(Messwerte!C20="","",Messwerte!D20)</f>
        <v/>
      </c>
      <c r="D41" s="27" t="str">
        <f>IF(Messwerte!C20="","",Messwerte!C20)</f>
        <v/>
      </c>
      <c r="E41" s="28" t="str">
        <f>IF(D41="","",Messwerte!J20)</f>
        <v/>
      </c>
      <c r="F41" s="28" t="str">
        <f>Messwerte!K20</f>
        <v/>
      </c>
      <c r="G41" s="29" t="str">
        <f>Messwerte!L20</f>
        <v/>
      </c>
      <c r="H41" s="30" t="str">
        <f>Messwerte!M20</f>
        <v/>
      </c>
      <c r="I41" s="20"/>
      <c r="J41" s="30" t="str">
        <f>Messwerte!T20</f>
        <v/>
      </c>
      <c r="K41" s="20"/>
    </row>
    <row r="42" spans="3:11" x14ac:dyDescent="0.25">
      <c r="C42" s="32" t="str">
        <f>IF(Messwerte!C21="","",Messwerte!D21)</f>
        <v/>
      </c>
      <c r="D42" s="33" t="str">
        <f>IF(Messwerte!C21="","",Messwerte!C21)</f>
        <v/>
      </c>
      <c r="E42" s="34" t="str">
        <f>IF(D42="","",Messwerte!J21)</f>
        <v/>
      </c>
      <c r="F42" s="34" t="str">
        <f>Messwerte!K21</f>
        <v/>
      </c>
      <c r="G42" s="35" t="str">
        <f>Messwerte!L21</f>
        <v/>
      </c>
      <c r="H42" s="36" t="str">
        <f>Messwerte!M21</f>
        <v/>
      </c>
      <c r="I42" s="20"/>
      <c r="J42" s="36" t="str">
        <f>Messwerte!T21</f>
        <v/>
      </c>
      <c r="K42" s="20"/>
    </row>
    <row r="43" spans="3:11" x14ac:dyDescent="0.25">
      <c r="C43" s="26" t="str">
        <f>IF(Messwerte!C22="","",Messwerte!D22)</f>
        <v/>
      </c>
      <c r="D43" s="38" t="str">
        <f>IF(Messwerte!C22="","",Messwerte!C22)</f>
        <v/>
      </c>
      <c r="E43" s="28" t="str">
        <f>IF(D43="","",Messwerte!J22)</f>
        <v/>
      </c>
      <c r="F43" s="28" t="str">
        <f>Messwerte!K22</f>
        <v/>
      </c>
      <c r="G43" s="29" t="str">
        <f>Messwerte!L22</f>
        <v/>
      </c>
      <c r="H43" s="30" t="str">
        <f>Messwerte!M22</f>
        <v/>
      </c>
      <c r="I43" s="20"/>
      <c r="J43" s="30" t="str">
        <f>Messwerte!T22</f>
        <v/>
      </c>
      <c r="K43" s="20"/>
    </row>
    <row r="44" spans="3:11" x14ac:dyDescent="0.25">
      <c r="C44" s="32" t="str">
        <f>IF(Messwerte!C23="","",Messwerte!D23)</f>
        <v/>
      </c>
      <c r="D44" s="33" t="str">
        <f>IF(Messwerte!C23="","",Messwerte!C23)</f>
        <v/>
      </c>
      <c r="E44" s="34" t="str">
        <f>IF(D44="","",Messwerte!J23)</f>
        <v/>
      </c>
      <c r="F44" s="34" t="str">
        <f>Messwerte!K23</f>
        <v/>
      </c>
      <c r="G44" s="35" t="str">
        <f>Messwerte!L23</f>
        <v/>
      </c>
      <c r="H44" s="36" t="str">
        <f>Messwerte!M23</f>
        <v/>
      </c>
      <c r="I44" s="20"/>
      <c r="J44" s="36" t="str">
        <f>Messwerte!T23</f>
        <v/>
      </c>
      <c r="K44" s="20"/>
    </row>
    <row r="45" spans="3:11" x14ac:dyDescent="0.25">
      <c r="C45" s="26" t="str">
        <f>IF(Messwerte!C24="","",Messwerte!D24)</f>
        <v/>
      </c>
      <c r="D45" s="27" t="str">
        <f>IF(Messwerte!C24="","",Messwerte!C24)</f>
        <v/>
      </c>
      <c r="E45" s="28" t="str">
        <f>IF(D45="","",Messwerte!J24)</f>
        <v/>
      </c>
      <c r="F45" s="28" t="str">
        <f>Messwerte!K24</f>
        <v/>
      </c>
      <c r="G45" s="29" t="str">
        <f>Messwerte!L24</f>
        <v/>
      </c>
      <c r="H45" s="30" t="str">
        <f>Messwerte!M24</f>
        <v/>
      </c>
      <c r="I45" s="20"/>
      <c r="J45" s="30" t="str">
        <f>Messwerte!T24</f>
        <v/>
      </c>
      <c r="K45" s="20"/>
    </row>
    <row r="46" spans="3:11" x14ac:dyDescent="0.25">
      <c r="C46" s="32" t="str">
        <f>IF(Messwerte!C25="","",Messwerte!D25)</f>
        <v/>
      </c>
      <c r="D46" s="33" t="str">
        <f>IF(Messwerte!C25="","",Messwerte!C25)</f>
        <v/>
      </c>
      <c r="E46" s="34" t="str">
        <f>IF(D46="","",Messwerte!J25)</f>
        <v/>
      </c>
      <c r="F46" s="34" t="str">
        <f>Messwerte!K25</f>
        <v/>
      </c>
      <c r="G46" s="35" t="str">
        <f>Messwerte!L25</f>
        <v/>
      </c>
      <c r="H46" s="36" t="str">
        <f>Messwerte!M25</f>
        <v/>
      </c>
      <c r="I46" s="20"/>
      <c r="J46" s="36" t="str">
        <f>Messwerte!T25</f>
        <v/>
      </c>
      <c r="K46" s="20"/>
    </row>
    <row r="47" spans="3:11" x14ac:dyDescent="0.25">
      <c r="C47" s="26" t="str">
        <f>IF(Messwerte!C26="","",Messwerte!D26)</f>
        <v/>
      </c>
      <c r="D47" s="38" t="str">
        <f>IF(Messwerte!C26="","",Messwerte!C26)</f>
        <v/>
      </c>
      <c r="E47" s="28" t="str">
        <f>IF(D47="","",Messwerte!J26)</f>
        <v/>
      </c>
      <c r="F47" s="28" t="str">
        <f>Messwerte!K26</f>
        <v/>
      </c>
      <c r="G47" s="29" t="str">
        <f>Messwerte!L26</f>
        <v/>
      </c>
      <c r="H47" s="30" t="str">
        <f>Messwerte!M26</f>
        <v/>
      </c>
      <c r="I47" s="20"/>
      <c r="J47" s="30" t="str">
        <f>Messwerte!T26</f>
        <v/>
      </c>
      <c r="K47" s="20"/>
    </row>
    <row r="48" spans="3:11" x14ac:dyDescent="0.25">
      <c r="C48" s="32" t="str">
        <f>IF(Messwerte!C27="","",Messwerte!D27)</f>
        <v/>
      </c>
      <c r="D48" s="33" t="str">
        <f>IF(Messwerte!C27="","",Messwerte!C27)</f>
        <v/>
      </c>
      <c r="E48" s="34" t="str">
        <f>IF(D48="","",Messwerte!J27)</f>
        <v/>
      </c>
      <c r="F48" s="34" t="str">
        <f>Messwerte!K27</f>
        <v/>
      </c>
      <c r="G48" s="35" t="str">
        <f>Messwerte!L27</f>
        <v/>
      </c>
      <c r="H48" s="36" t="str">
        <f>Messwerte!M27</f>
        <v/>
      </c>
      <c r="I48" s="20"/>
      <c r="J48" s="36" t="str">
        <f>Messwerte!T27</f>
        <v/>
      </c>
      <c r="K48" s="20"/>
    </row>
    <row r="49" spans="3:11" x14ac:dyDescent="0.25">
      <c r="C49" s="26" t="str">
        <f>IF(Messwerte!C28="","",Messwerte!D28)</f>
        <v/>
      </c>
      <c r="D49" s="27" t="str">
        <f>IF(Messwerte!C28="","",Messwerte!C28)</f>
        <v/>
      </c>
      <c r="E49" s="28" t="str">
        <f>IF(D49="","",Messwerte!J28)</f>
        <v/>
      </c>
      <c r="F49" s="28" t="str">
        <f>Messwerte!K28</f>
        <v/>
      </c>
      <c r="G49" s="29" t="str">
        <f>Messwerte!L28</f>
        <v/>
      </c>
      <c r="H49" s="30" t="str">
        <f>Messwerte!M28</f>
        <v/>
      </c>
      <c r="I49" s="20"/>
      <c r="J49" s="30" t="str">
        <f>Messwerte!T28</f>
        <v/>
      </c>
      <c r="K49" s="20"/>
    </row>
    <row r="50" spans="3:11" x14ac:dyDescent="0.25">
      <c r="C50" s="32" t="str">
        <f>IF(Messwerte!C29="","",Messwerte!D29)</f>
        <v/>
      </c>
      <c r="D50" s="33" t="str">
        <f>IF(Messwerte!C29="","",Messwerte!C29)</f>
        <v/>
      </c>
      <c r="E50" s="34" t="str">
        <f>IF(D50="","",Messwerte!J29)</f>
        <v/>
      </c>
      <c r="F50" s="34" t="str">
        <f>Messwerte!K29</f>
        <v/>
      </c>
      <c r="G50" s="35" t="str">
        <f>Messwerte!L29</f>
        <v/>
      </c>
      <c r="H50" s="36" t="str">
        <f>Messwerte!M29</f>
        <v/>
      </c>
      <c r="I50" s="20"/>
      <c r="J50" s="36" t="str">
        <f>Messwerte!T29</f>
        <v/>
      </c>
      <c r="K50" s="20"/>
    </row>
    <row r="51" spans="3:11" x14ac:dyDescent="0.25">
      <c r="C51" s="26" t="str">
        <f>IF(Messwerte!C30="","",Messwerte!D30)</f>
        <v/>
      </c>
      <c r="D51" s="38" t="str">
        <f>IF(Messwerte!C30="","",Messwerte!C30)</f>
        <v/>
      </c>
      <c r="E51" s="28" t="str">
        <f>IF(D51="","",Messwerte!J30)</f>
        <v/>
      </c>
      <c r="F51" s="28" t="str">
        <f>Messwerte!K30</f>
        <v/>
      </c>
      <c r="G51" s="29" t="str">
        <f>Messwerte!L30</f>
        <v/>
      </c>
      <c r="H51" s="30" t="str">
        <f>Messwerte!M30</f>
        <v/>
      </c>
      <c r="I51" s="20"/>
      <c r="J51" s="30" t="str">
        <f>Messwerte!T30</f>
        <v/>
      </c>
      <c r="K51" s="20"/>
    </row>
    <row r="52" spans="3:11" x14ac:dyDescent="0.25">
      <c r="C52" s="32" t="str">
        <f>IF(Messwerte!C31="","",Messwerte!D31)</f>
        <v/>
      </c>
      <c r="D52" s="33" t="str">
        <f>IF(Messwerte!C31="","",Messwerte!C31)</f>
        <v/>
      </c>
      <c r="E52" s="34" t="str">
        <f>IF(D52="","",Messwerte!J31)</f>
        <v/>
      </c>
      <c r="F52" s="34" t="str">
        <f>Messwerte!K31</f>
        <v/>
      </c>
      <c r="G52" s="35" t="str">
        <f>Messwerte!L31</f>
        <v/>
      </c>
      <c r="H52" s="36" t="str">
        <f>Messwerte!M31</f>
        <v/>
      </c>
      <c r="I52" s="20"/>
      <c r="J52" s="36" t="str">
        <f>Messwerte!T31</f>
        <v/>
      </c>
      <c r="K52" s="20"/>
    </row>
    <row r="53" spans="3:11" x14ac:dyDescent="0.25">
      <c r="C53" s="26" t="str">
        <f>IF(Messwerte!C32="","",Messwerte!D32)</f>
        <v/>
      </c>
      <c r="D53" s="27" t="str">
        <f>IF(Messwerte!C32="","",Messwerte!C32)</f>
        <v/>
      </c>
      <c r="E53" s="28" t="str">
        <f>IF(D53="","",Messwerte!J32)</f>
        <v/>
      </c>
      <c r="F53" s="28" t="str">
        <f>Messwerte!K32</f>
        <v/>
      </c>
      <c r="G53" s="29" t="str">
        <f>Messwerte!L32</f>
        <v/>
      </c>
      <c r="H53" s="30" t="str">
        <f>Messwerte!M32</f>
        <v/>
      </c>
      <c r="I53" s="20"/>
      <c r="J53" s="30" t="str">
        <f>Messwerte!T32</f>
        <v/>
      </c>
      <c r="K53" s="20"/>
    </row>
    <row r="54" spans="3:11" x14ac:dyDescent="0.25">
      <c r="C54" s="32" t="str">
        <f>IF(Messwerte!C33="","",Messwerte!D33)</f>
        <v/>
      </c>
      <c r="D54" s="33" t="str">
        <f>IF(Messwerte!C33="","",Messwerte!C33)</f>
        <v/>
      </c>
      <c r="E54" s="34" t="str">
        <f>IF(D54="","",Messwerte!J33)</f>
        <v/>
      </c>
      <c r="F54" s="34" t="str">
        <f>Messwerte!K33</f>
        <v/>
      </c>
      <c r="G54" s="35" t="str">
        <f>Messwerte!L33</f>
        <v/>
      </c>
      <c r="H54" s="36" t="str">
        <f>Messwerte!M33</f>
        <v/>
      </c>
      <c r="I54" s="20"/>
      <c r="J54" s="36" t="str">
        <f>Messwerte!T33</f>
        <v/>
      </c>
      <c r="K54" s="20"/>
    </row>
    <row r="55" spans="3:11" x14ac:dyDescent="0.25">
      <c r="C55" s="26" t="str">
        <f>IF(Messwerte!C34="","",Messwerte!D34)</f>
        <v/>
      </c>
      <c r="D55" s="38" t="str">
        <f>IF(Messwerte!C34="","",Messwerte!C34)</f>
        <v/>
      </c>
      <c r="E55" s="28" t="str">
        <f>IF(D55="","",Messwerte!J34)</f>
        <v/>
      </c>
      <c r="F55" s="28" t="str">
        <f>Messwerte!K34</f>
        <v/>
      </c>
      <c r="G55" s="29" t="str">
        <f>Messwerte!L34</f>
        <v/>
      </c>
      <c r="H55" s="30" t="str">
        <f>Messwerte!M34</f>
        <v/>
      </c>
      <c r="I55" s="20"/>
      <c r="J55" s="30" t="str">
        <f>Messwerte!T34</f>
        <v/>
      </c>
      <c r="K55" s="20"/>
    </row>
    <row r="56" spans="3:11" x14ac:dyDescent="0.25">
      <c r="C56" s="32" t="str">
        <f>IF(Messwerte!C35="","",Messwerte!D35)</f>
        <v/>
      </c>
      <c r="D56" s="33" t="str">
        <f>IF(Messwerte!C35="","",Messwerte!C35)</f>
        <v/>
      </c>
      <c r="E56" s="34" t="str">
        <f>IF(D56="","",Messwerte!J35)</f>
        <v/>
      </c>
      <c r="F56" s="34" t="str">
        <f>Messwerte!K35</f>
        <v/>
      </c>
      <c r="G56" s="35" t="str">
        <f>Messwerte!L35</f>
        <v/>
      </c>
      <c r="H56" s="36" t="str">
        <f>Messwerte!M35</f>
        <v/>
      </c>
      <c r="I56" s="20"/>
      <c r="J56" s="36" t="str">
        <f>Messwerte!T35</f>
        <v/>
      </c>
      <c r="K56" s="20"/>
    </row>
    <row r="57" spans="3:11" x14ac:dyDescent="0.25">
      <c r="C57" s="26" t="str">
        <f>IF(Messwerte!C36="","",Messwerte!D36)</f>
        <v/>
      </c>
      <c r="D57" s="27" t="str">
        <f>IF(Messwerte!C36="","",Messwerte!C36)</f>
        <v/>
      </c>
      <c r="E57" s="28" t="str">
        <f>IF(D57="","",Messwerte!J36)</f>
        <v/>
      </c>
      <c r="F57" s="28" t="str">
        <f>Messwerte!K36</f>
        <v/>
      </c>
      <c r="G57" s="29" t="str">
        <f>Messwerte!L36</f>
        <v/>
      </c>
      <c r="H57" s="30" t="str">
        <f>Messwerte!M36</f>
        <v/>
      </c>
      <c r="I57" s="20"/>
      <c r="J57" s="30" t="str">
        <f>Messwerte!T36</f>
        <v/>
      </c>
      <c r="K57" s="20"/>
    </row>
    <row r="58" spans="3:11" x14ac:dyDescent="0.25">
      <c r="C58" s="32" t="str">
        <f>IF(Messwerte!C37="","",Messwerte!D37)</f>
        <v/>
      </c>
      <c r="D58" s="33" t="str">
        <f>IF(Messwerte!C37="","",Messwerte!C37)</f>
        <v/>
      </c>
      <c r="E58" s="34" t="str">
        <f>IF(D58="","",Messwerte!J37)</f>
        <v/>
      </c>
      <c r="F58" s="34" t="str">
        <f>Messwerte!K37</f>
        <v/>
      </c>
      <c r="G58" s="35" t="str">
        <f>Messwerte!L37</f>
        <v/>
      </c>
      <c r="H58" s="36" t="str">
        <f>Messwerte!M37</f>
        <v/>
      </c>
      <c r="I58" s="20"/>
      <c r="J58" s="36" t="str">
        <f>Messwerte!T37</f>
        <v/>
      </c>
      <c r="K58" s="20"/>
    </row>
    <row r="59" spans="3:11" x14ac:dyDescent="0.25">
      <c r="C59" s="26" t="str">
        <f>IF(Messwerte!C38="","",Messwerte!D38)</f>
        <v/>
      </c>
      <c r="D59" s="38" t="str">
        <f>IF(Messwerte!C38="","",Messwerte!C38)</f>
        <v/>
      </c>
      <c r="E59" s="28" t="str">
        <f>IF(D59="","",Messwerte!J38)</f>
        <v/>
      </c>
      <c r="F59" s="28" t="str">
        <f>Messwerte!K38</f>
        <v/>
      </c>
      <c r="G59" s="29" t="str">
        <f>Messwerte!L38</f>
        <v/>
      </c>
      <c r="H59" s="30" t="str">
        <f>Messwerte!M38</f>
        <v/>
      </c>
      <c r="I59" s="20"/>
      <c r="J59" s="30" t="str">
        <f>Messwerte!T38</f>
        <v/>
      </c>
      <c r="K59" s="20"/>
    </row>
    <row r="60" spans="3:11" x14ac:dyDescent="0.25">
      <c r="C60" s="32" t="str">
        <f>IF(Messwerte!C39="","",Messwerte!D39)</f>
        <v/>
      </c>
      <c r="D60" s="33" t="str">
        <f>IF(Messwerte!C39="","",Messwerte!C39)</f>
        <v/>
      </c>
      <c r="E60" s="34" t="str">
        <f>IF(D60="","",Messwerte!J39)</f>
        <v/>
      </c>
      <c r="F60" s="34" t="str">
        <f>Messwerte!K39</f>
        <v/>
      </c>
      <c r="G60" s="35" t="str">
        <f>Messwerte!L39</f>
        <v/>
      </c>
      <c r="H60" s="36" t="str">
        <f>Messwerte!M39</f>
        <v/>
      </c>
      <c r="I60" s="20"/>
      <c r="J60" s="36" t="str">
        <f>Messwerte!T39</f>
        <v/>
      </c>
      <c r="K60" s="20"/>
    </row>
    <row r="61" spans="3:11" x14ac:dyDescent="0.25">
      <c r="C61" s="26" t="str">
        <f>IF(Messwerte!C40="","",Messwerte!D40)</f>
        <v/>
      </c>
      <c r="D61" s="27" t="str">
        <f>IF(Messwerte!C40="","",Messwerte!C40)</f>
        <v/>
      </c>
      <c r="E61" s="28" t="str">
        <f>IF(D61="","",Messwerte!J40)</f>
        <v/>
      </c>
      <c r="F61" s="28" t="str">
        <f>Messwerte!K40</f>
        <v/>
      </c>
      <c r="G61" s="29" t="str">
        <f>Messwerte!L40</f>
        <v/>
      </c>
      <c r="H61" s="30" t="str">
        <f>Messwerte!M40</f>
        <v/>
      </c>
      <c r="I61" s="20"/>
      <c r="J61" s="30" t="str">
        <f>Messwerte!T40</f>
        <v/>
      </c>
      <c r="K61" s="20"/>
    </row>
    <row r="62" spans="3:11" x14ac:dyDescent="0.25">
      <c r="C62" s="32" t="str">
        <f>IF(Messwerte!C41="","",Messwerte!D41)</f>
        <v/>
      </c>
      <c r="D62" s="33" t="str">
        <f>IF(Messwerte!C41="","",Messwerte!C41)</f>
        <v/>
      </c>
      <c r="E62" s="34" t="str">
        <f>IF(D62="","",Messwerte!J41)</f>
        <v/>
      </c>
      <c r="F62" s="34" t="str">
        <f>Messwerte!K41</f>
        <v/>
      </c>
      <c r="G62" s="35" t="str">
        <f>Messwerte!L41</f>
        <v/>
      </c>
      <c r="H62" s="36" t="str">
        <f>Messwerte!M41</f>
        <v/>
      </c>
      <c r="I62" s="20"/>
      <c r="J62" s="36" t="str">
        <f>Messwerte!T41</f>
        <v/>
      </c>
      <c r="K62" s="20"/>
    </row>
    <row r="63" spans="3:11" x14ac:dyDescent="0.25">
      <c r="C63" s="26" t="str">
        <f>IF(Messwerte!C42="","",Messwerte!D42)</f>
        <v/>
      </c>
      <c r="D63" s="38" t="str">
        <f>IF(Messwerte!C42="","",Messwerte!C42)</f>
        <v/>
      </c>
      <c r="E63" s="28" t="str">
        <f>IF(D63="","",Messwerte!J42)</f>
        <v/>
      </c>
      <c r="F63" s="28" t="str">
        <f>Messwerte!K42</f>
        <v/>
      </c>
      <c r="G63" s="29" t="str">
        <f>Messwerte!L42</f>
        <v/>
      </c>
      <c r="H63" s="30" t="str">
        <f>Messwerte!M42</f>
        <v/>
      </c>
      <c r="I63" s="20"/>
      <c r="J63" s="30" t="str">
        <f>Messwerte!T42</f>
        <v/>
      </c>
      <c r="K63" s="20"/>
    </row>
    <row r="64" spans="3:11" x14ac:dyDescent="0.25">
      <c r="C64" s="32" t="str">
        <f>IF(Messwerte!C43="","",Messwerte!D43)</f>
        <v/>
      </c>
      <c r="D64" s="33" t="str">
        <f>IF(Messwerte!C43="","",Messwerte!C43)</f>
        <v/>
      </c>
      <c r="E64" s="34" t="str">
        <f>IF(D64="","",Messwerte!J43)</f>
        <v/>
      </c>
      <c r="F64" s="34" t="str">
        <f>Messwerte!K43</f>
        <v/>
      </c>
      <c r="G64" s="35" t="str">
        <f>Messwerte!L43</f>
        <v/>
      </c>
      <c r="H64" s="36" t="str">
        <f>Messwerte!M43</f>
        <v/>
      </c>
      <c r="I64" s="20"/>
      <c r="J64" s="36" t="str">
        <f>Messwerte!T43</f>
        <v/>
      </c>
      <c r="K64" s="20"/>
    </row>
    <row r="65" spans="3:11" x14ac:dyDescent="0.25">
      <c r="C65" s="26" t="str">
        <f>IF(Messwerte!C44="","",Messwerte!D44)</f>
        <v/>
      </c>
      <c r="D65" s="27" t="str">
        <f>IF(Messwerte!C44="","",Messwerte!C44)</f>
        <v/>
      </c>
      <c r="E65" s="28" t="str">
        <f>IF(D65="","",Messwerte!J44)</f>
        <v/>
      </c>
      <c r="F65" s="28" t="str">
        <f>Messwerte!K44</f>
        <v/>
      </c>
      <c r="G65" s="29" t="str">
        <f>Messwerte!L44</f>
        <v/>
      </c>
      <c r="H65" s="30" t="str">
        <f>Messwerte!M44</f>
        <v/>
      </c>
      <c r="I65" s="20"/>
      <c r="J65" s="30" t="str">
        <f>Messwerte!T44</f>
        <v/>
      </c>
      <c r="K65" s="20"/>
    </row>
    <row r="66" spans="3:11" x14ac:dyDescent="0.25">
      <c r="C66" s="32" t="str">
        <f>IF(Messwerte!C45="","",Messwerte!D45)</f>
        <v/>
      </c>
      <c r="D66" s="33" t="str">
        <f>IF(Messwerte!C45="","",Messwerte!C45)</f>
        <v/>
      </c>
      <c r="E66" s="34" t="str">
        <f>IF(D66="","",Messwerte!J45)</f>
        <v/>
      </c>
      <c r="F66" s="34" t="str">
        <f>Messwerte!K45</f>
        <v/>
      </c>
      <c r="G66" s="35" t="str">
        <f>Messwerte!L45</f>
        <v/>
      </c>
      <c r="H66" s="36" t="str">
        <f>Messwerte!M45</f>
        <v/>
      </c>
      <c r="I66" s="20"/>
      <c r="J66" s="36" t="str">
        <f>Messwerte!T45</f>
        <v/>
      </c>
      <c r="K66" s="20"/>
    </row>
    <row r="67" spans="3:11" x14ac:dyDescent="0.25">
      <c r="C67" s="26" t="str">
        <f>IF(Messwerte!C46="","",Messwerte!D46)</f>
        <v/>
      </c>
      <c r="D67" s="38" t="str">
        <f>IF(Messwerte!C46="","",Messwerte!C46)</f>
        <v/>
      </c>
      <c r="E67" s="28" t="str">
        <f>IF(D67="","",Messwerte!J46)</f>
        <v/>
      </c>
      <c r="F67" s="28" t="str">
        <f>Messwerte!K46</f>
        <v/>
      </c>
      <c r="G67" s="29" t="str">
        <f>Messwerte!L46</f>
        <v/>
      </c>
      <c r="H67" s="30" t="str">
        <f>Messwerte!M46</f>
        <v/>
      </c>
      <c r="I67" s="20"/>
      <c r="J67" s="30" t="str">
        <f>Messwerte!T46</f>
        <v/>
      </c>
      <c r="K67" s="20"/>
    </row>
    <row r="68" spans="3:11" x14ac:dyDescent="0.25">
      <c r="C68" s="32" t="str">
        <f>IF(Messwerte!C47="","",Messwerte!D47)</f>
        <v/>
      </c>
      <c r="D68" s="33" t="str">
        <f>IF(Messwerte!C47="","",Messwerte!C47)</f>
        <v/>
      </c>
      <c r="E68" s="34" t="str">
        <f>IF(D68="","",Messwerte!J47)</f>
        <v/>
      </c>
      <c r="F68" s="34" t="str">
        <f>Messwerte!K47</f>
        <v/>
      </c>
      <c r="G68" s="35" t="str">
        <f>Messwerte!L47</f>
        <v/>
      </c>
      <c r="H68" s="36" t="str">
        <f>Messwerte!M47</f>
        <v/>
      </c>
      <c r="I68" s="20"/>
      <c r="J68" s="36" t="str">
        <f>Messwerte!T47</f>
        <v/>
      </c>
      <c r="K68" s="20"/>
    </row>
    <row r="69" spans="3:11" x14ac:dyDescent="0.25">
      <c r="C69" s="26" t="str">
        <f>IF(Messwerte!C48="","",Messwerte!D48)</f>
        <v/>
      </c>
      <c r="D69" s="27" t="str">
        <f>IF(Messwerte!C48="","",Messwerte!C48)</f>
        <v/>
      </c>
      <c r="E69" s="28" t="str">
        <f>IF(D69="","",Messwerte!J48)</f>
        <v/>
      </c>
      <c r="F69" s="28" t="str">
        <f>Messwerte!K48</f>
        <v/>
      </c>
      <c r="G69" s="29" t="str">
        <f>Messwerte!L48</f>
        <v/>
      </c>
      <c r="H69" s="30" t="str">
        <f>Messwerte!M48</f>
        <v/>
      </c>
      <c r="I69" s="20"/>
      <c r="J69" s="30" t="str">
        <f>Messwerte!T48</f>
        <v/>
      </c>
      <c r="K69" s="20"/>
    </row>
    <row r="70" spans="3:11" x14ac:dyDescent="0.25">
      <c r="C70" s="32" t="str">
        <f>IF(Messwerte!C49="","",Messwerte!D49)</f>
        <v/>
      </c>
      <c r="D70" s="33" t="str">
        <f>IF(Messwerte!C49="","",Messwerte!C49)</f>
        <v/>
      </c>
      <c r="E70" s="34" t="str">
        <f>IF(D70="","",Messwerte!J49)</f>
        <v/>
      </c>
      <c r="F70" s="34" t="str">
        <f>Messwerte!K49</f>
        <v/>
      </c>
      <c r="G70" s="35" t="str">
        <f>Messwerte!L49</f>
        <v/>
      </c>
      <c r="H70" s="36" t="str">
        <f>Messwerte!M49</f>
        <v/>
      </c>
      <c r="I70" s="20"/>
      <c r="J70" s="36" t="str">
        <f>Messwerte!T49</f>
        <v/>
      </c>
      <c r="K70" s="20"/>
    </row>
    <row r="71" spans="3:11" x14ac:dyDescent="0.25">
      <c r="C71" s="26" t="str">
        <f>IF(Messwerte!C50="","",Messwerte!D50)</f>
        <v/>
      </c>
      <c r="D71" s="38" t="str">
        <f>IF(Messwerte!C50="","",Messwerte!C50)</f>
        <v/>
      </c>
      <c r="E71" s="28" t="str">
        <f>IF(D71="","",Messwerte!J50)</f>
        <v/>
      </c>
      <c r="F71" s="28" t="str">
        <f>Messwerte!K50</f>
        <v/>
      </c>
      <c r="G71" s="29" t="str">
        <f>Messwerte!L50</f>
        <v/>
      </c>
      <c r="H71" s="30" t="str">
        <f>Messwerte!M50</f>
        <v/>
      </c>
      <c r="I71" s="20"/>
      <c r="J71" s="30" t="str">
        <f>Messwerte!T50</f>
        <v/>
      </c>
      <c r="K71" s="20"/>
    </row>
    <row r="72" spans="3:11" x14ac:dyDescent="0.25">
      <c r="C72" s="32" t="str">
        <f>IF(Messwerte!C51="","",Messwerte!D51)</f>
        <v/>
      </c>
      <c r="D72" s="33" t="str">
        <f>IF(Messwerte!C51="","",Messwerte!C51)</f>
        <v/>
      </c>
      <c r="E72" s="34" t="str">
        <f>IF(D72="","",Messwerte!J51)</f>
        <v/>
      </c>
      <c r="F72" s="34" t="str">
        <f>Messwerte!K51</f>
        <v/>
      </c>
      <c r="G72" s="35" t="str">
        <f>Messwerte!L51</f>
        <v/>
      </c>
      <c r="H72" s="36" t="str">
        <f>Messwerte!M51</f>
        <v/>
      </c>
      <c r="I72" s="20"/>
      <c r="J72" s="36" t="str">
        <f>Messwerte!T51</f>
        <v/>
      </c>
      <c r="K72" s="20"/>
    </row>
    <row r="73" spans="3:11" x14ac:dyDescent="0.25">
      <c r="C73" s="26" t="str">
        <f>IF(Messwerte!C52="","",Messwerte!D52)</f>
        <v/>
      </c>
      <c r="D73" s="27" t="str">
        <f>IF(Messwerte!C52="","",Messwerte!C52)</f>
        <v/>
      </c>
      <c r="E73" s="28" t="str">
        <f>IF(D73="","",Messwerte!J52)</f>
        <v/>
      </c>
      <c r="F73" s="28" t="str">
        <f>Messwerte!K52</f>
        <v/>
      </c>
      <c r="G73" s="29" t="str">
        <f>Messwerte!L52</f>
        <v/>
      </c>
      <c r="H73" s="30" t="str">
        <f>Messwerte!M52</f>
        <v/>
      </c>
      <c r="I73" s="20"/>
      <c r="J73" s="30" t="str">
        <f>Messwerte!T52</f>
        <v/>
      </c>
      <c r="K73" s="20"/>
    </row>
    <row r="74" spans="3:11" x14ac:dyDescent="0.25">
      <c r="C74" s="32" t="str">
        <f>IF(Messwerte!C53="","",Messwerte!D53)</f>
        <v/>
      </c>
      <c r="D74" s="33" t="str">
        <f>IF(Messwerte!C53="","",Messwerte!C53)</f>
        <v/>
      </c>
      <c r="E74" s="34" t="str">
        <f>IF(D74="","",Messwerte!J53)</f>
        <v/>
      </c>
      <c r="F74" s="34" t="str">
        <f>Messwerte!K53</f>
        <v/>
      </c>
      <c r="G74" s="35" t="str">
        <f>Messwerte!L53</f>
        <v/>
      </c>
      <c r="H74" s="36" t="str">
        <f>Messwerte!M53</f>
        <v/>
      </c>
      <c r="I74" s="20"/>
      <c r="J74" s="36" t="str">
        <f>Messwerte!T53</f>
        <v/>
      </c>
      <c r="K74" s="20"/>
    </row>
    <row r="75" spans="3:11" x14ac:dyDescent="0.25">
      <c r="C75" s="26" t="str">
        <f>IF(Messwerte!C54="","",Messwerte!D54)</f>
        <v/>
      </c>
      <c r="D75" s="38" t="str">
        <f>IF(Messwerte!C54="","",Messwerte!C54)</f>
        <v/>
      </c>
      <c r="E75" s="28" t="str">
        <f>IF(D75="","",Messwerte!J54)</f>
        <v/>
      </c>
      <c r="F75" s="28" t="str">
        <f>Messwerte!K54</f>
        <v/>
      </c>
      <c r="G75" s="29" t="str">
        <f>Messwerte!L54</f>
        <v/>
      </c>
      <c r="H75" s="30" t="str">
        <f>Messwerte!M54</f>
        <v/>
      </c>
      <c r="I75" s="20"/>
      <c r="J75" s="30" t="str">
        <f>Messwerte!T54</f>
        <v/>
      </c>
      <c r="K75" s="20"/>
    </row>
    <row r="76" spans="3:11" x14ac:dyDescent="0.25">
      <c r="C76" s="32" t="str">
        <f>IF(Messwerte!C55="","",Messwerte!D55)</f>
        <v/>
      </c>
      <c r="D76" s="33" t="str">
        <f>IF(Messwerte!C55="","",Messwerte!C55)</f>
        <v/>
      </c>
      <c r="E76" s="34" t="str">
        <f>IF(D76="","",Messwerte!J55)</f>
        <v/>
      </c>
      <c r="F76" s="34" t="str">
        <f>Messwerte!K55</f>
        <v/>
      </c>
      <c r="G76" s="35" t="str">
        <f>Messwerte!L55</f>
        <v/>
      </c>
      <c r="H76" s="36" t="str">
        <f>Messwerte!M55</f>
        <v/>
      </c>
      <c r="I76" s="20"/>
      <c r="J76" s="36" t="str">
        <f>Messwerte!T55</f>
        <v/>
      </c>
      <c r="K76" s="20"/>
    </row>
    <row r="77" spans="3:11" x14ac:dyDescent="0.25">
      <c r="C77" s="26" t="str">
        <f>IF(Messwerte!C56="","",Messwerte!D56)</f>
        <v/>
      </c>
      <c r="D77" s="27" t="str">
        <f>IF(Messwerte!C56="","",Messwerte!C56)</f>
        <v/>
      </c>
      <c r="E77" s="28" t="str">
        <f>IF(D77="","",Messwerte!J56)</f>
        <v/>
      </c>
      <c r="F77" s="28" t="str">
        <f>Messwerte!K56</f>
        <v/>
      </c>
      <c r="G77" s="29" t="str">
        <f>Messwerte!L56</f>
        <v/>
      </c>
      <c r="H77" s="30" t="str">
        <f>Messwerte!M56</f>
        <v/>
      </c>
      <c r="I77" s="20"/>
      <c r="J77" s="30" t="str">
        <f>Messwerte!T56</f>
        <v/>
      </c>
      <c r="K77" s="20"/>
    </row>
    <row r="78" spans="3:11" x14ac:dyDescent="0.25">
      <c r="C78" s="32" t="str">
        <f>IF(Messwerte!C57="","",Messwerte!D57)</f>
        <v/>
      </c>
      <c r="D78" s="33" t="str">
        <f>IF(Messwerte!C57="","",Messwerte!C57)</f>
        <v/>
      </c>
      <c r="E78" s="34" t="str">
        <f>IF(D78="","",Messwerte!J57)</f>
        <v/>
      </c>
      <c r="F78" s="34" t="str">
        <f>Messwerte!K57</f>
        <v/>
      </c>
      <c r="G78" s="35" t="str">
        <f>Messwerte!L57</f>
        <v/>
      </c>
      <c r="H78" s="36" t="str">
        <f>Messwerte!M57</f>
        <v/>
      </c>
      <c r="I78" s="20"/>
      <c r="J78" s="36" t="str">
        <f>Messwerte!T57</f>
        <v/>
      </c>
      <c r="K78" s="20"/>
    </row>
    <row r="79" spans="3:11" x14ac:dyDescent="0.25">
      <c r="C79" s="26" t="str">
        <f>IF(Messwerte!C58="","",Messwerte!D58)</f>
        <v/>
      </c>
      <c r="D79" s="38" t="str">
        <f>IF(Messwerte!C58="","",Messwerte!C58)</f>
        <v/>
      </c>
      <c r="E79" s="28" t="str">
        <f>IF(D79="","",Messwerte!J58)</f>
        <v/>
      </c>
      <c r="F79" s="28" t="str">
        <f>Messwerte!K58</f>
        <v/>
      </c>
      <c r="G79" s="29" t="str">
        <f>Messwerte!L58</f>
        <v/>
      </c>
      <c r="H79" s="30" t="str">
        <f>Messwerte!M58</f>
        <v/>
      </c>
      <c r="I79" s="20"/>
      <c r="J79" s="30" t="str">
        <f>Messwerte!T58</f>
        <v/>
      </c>
      <c r="K79" s="20"/>
    </row>
    <row r="80" spans="3:11" x14ac:dyDescent="0.25">
      <c r="C80" s="32" t="str">
        <f>IF(Messwerte!C59="","",Messwerte!D59)</f>
        <v/>
      </c>
      <c r="D80" s="33" t="str">
        <f>IF(Messwerte!C59="","",Messwerte!C59)</f>
        <v/>
      </c>
      <c r="E80" s="34" t="str">
        <f>IF(D80="","",Messwerte!J59)</f>
        <v/>
      </c>
      <c r="F80" s="34" t="str">
        <f>Messwerte!K59</f>
        <v/>
      </c>
      <c r="G80" s="35" t="str">
        <f>Messwerte!L59</f>
        <v/>
      </c>
      <c r="H80" s="36" t="str">
        <f>Messwerte!M59</f>
        <v/>
      </c>
      <c r="I80" s="20"/>
      <c r="J80" s="36" t="str">
        <f>Messwerte!T59</f>
        <v/>
      </c>
      <c r="K80" s="20"/>
    </row>
    <row r="81" spans="3:11" x14ac:dyDescent="0.25">
      <c r="C81" s="26" t="str">
        <f>IF(Messwerte!C60="","",Messwerte!D60)</f>
        <v/>
      </c>
      <c r="D81" s="27" t="str">
        <f>IF(Messwerte!C60="","",Messwerte!C60)</f>
        <v/>
      </c>
      <c r="E81" s="28" t="str">
        <f>IF(D81="","",Messwerte!J60)</f>
        <v/>
      </c>
      <c r="F81" s="28" t="str">
        <f>Messwerte!K60</f>
        <v/>
      </c>
      <c r="G81" s="29" t="str">
        <f>Messwerte!L60</f>
        <v/>
      </c>
      <c r="H81" s="30" t="str">
        <f>Messwerte!M60</f>
        <v/>
      </c>
      <c r="I81" s="20"/>
      <c r="J81" s="30" t="str">
        <f>Messwerte!T60</f>
        <v/>
      </c>
      <c r="K81" s="20"/>
    </row>
    <row r="82" spans="3:11" x14ac:dyDescent="0.25">
      <c r="C82" s="32" t="str">
        <f>IF(Messwerte!C61="","",Messwerte!D61)</f>
        <v/>
      </c>
      <c r="D82" s="33" t="str">
        <f>IF(Messwerte!C61="","",Messwerte!C61)</f>
        <v/>
      </c>
      <c r="E82" s="34" t="str">
        <f>IF(D82="","",Messwerte!J61)</f>
        <v/>
      </c>
      <c r="F82" s="34" t="str">
        <f>Messwerte!K61</f>
        <v/>
      </c>
      <c r="G82" s="35" t="str">
        <f>Messwerte!L61</f>
        <v/>
      </c>
      <c r="H82" s="36" t="str">
        <f>Messwerte!M61</f>
        <v/>
      </c>
      <c r="I82" s="20"/>
      <c r="J82" s="36" t="str">
        <f>Messwerte!T61</f>
        <v/>
      </c>
      <c r="K82" s="20"/>
    </row>
    <row r="83" spans="3:11" x14ac:dyDescent="0.25">
      <c r="C83" s="26" t="str">
        <f>IF(Messwerte!C62="","",Messwerte!D62)</f>
        <v/>
      </c>
      <c r="D83" s="38" t="str">
        <f>IF(Messwerte!C62="","",Messwerte!C62)</f>
        <v/>
      </c>
      <c r="E83" s="28" t="str">
        <f>IF(D83="","",Messwerte!J62)</f>
        <v/>
      </c>
      <c r="F83" s="28" t="str">
        <f>Messwerte!K62</f>
        <v/>
      </c>
      <c r="G83" s="29" t="str">
        <f>Messwerte!L62</f>
        <v/>
      </c>
      <c r="H83" s="30" t="str">
        <f>Messwerte!M62</f>
        <v/>
      </c>
      <c r="I83" s="20"/>
      <c r="J83" s="30" t="str">
        <f>Messwerte!T62</f>
        <v/>
      </c>
      <c r="K83" s="20"/>
    </row>
    <row r="84" spans="3:11" x14ac:dyDescent="0.25">
      <c r="C84" s="32" t="str">
        <f>IF(Messwerte!C63="","",Messwerte!D63)</f>
        <v/>
      </c>
      <c r="D84" s="33" t="str">
        <f>IF(Messwerte!C63="","",Messwerte!C63)</f>
        <v/>
      </c>
      <c r="E84" s="34" t="str">
        <f>IF(D84="","",Messwerte!J63)</f>
        <v/>
      </c>
      <c r="F84" s="34" t="str">
        <f>Messwerte!K63</f>
        <v/>
      </c>
      <c r="G84" s="35" t="str">
        <f>Messwerte!L63</f>
        <v/>
      </c>
      <c r="H84" s="36" t="str">
        <f>Messwerte!M63</f>
        <v/>
      </c>
      <c r="I84" s="20"/>
      <c r="J84" s="36" t="str">
        <f>Messwerte!T63</f>
        <v/>
      </c>
      <c r="K84" s="20"/>
    </row>
    <row r="85" spans="3:11" x14ac:dyDescent="0.25">
      <c r="C85" s="26" t="str">
        <f>IF(Messwerte!C64="","",Messwerte!D64)</f>
        <v/>
      </c>
      <c r="D85" s="27" t="str">
        <f>IF(Messwerte!C64="","",Messwerte!C64)</f>
        <v/>
      </c>
      <c r="E85" s="28" t="str">
        <f>IF(D85="","",Messwerte!J64)</f>
        <v/>
      </c>
      <c r="F85" s="28" t="str">
        <f>Messwerte!K64</f>
        <v/>
      </c>
      <c r="G85" s="29" t="str">
        <f>Messwerte!L64</f>
        <v/>
      </c>
      <c r="H85" s="30" t="str">
        <f>Messwerte!M64</f>
        <v/>
      </c>
      <c r="I85" s="20"/>
      <c r="J85" s="30" t="str">
        <f>Messwerte!T64</f>
        <v/>
      </c>
      <c r="K85" s="20"/>
    </row>
    <row r="86" spans="3:11" x14ac:dyDescent="0.25">
      <c r="C86" s="32" t="str">
        <f>IF(Messwerte!C65="","",Messwerte!D65)</f>
        <v/>
      </c>
      <c r="D86" s="33" t="str">
        <f>IF(Messwerte!C65="","",Messwerte!C65)</f>
        <v/>
      </c>
      <c r="E86" s="34" t="str">
        <f>IF(D86="","",Messwerte!J65)</f>
        <v/>
      </c>
      <c r="F86" s="34" t="str">
        <f>Messwerte!K65</f>
        <v/>
      </c>
      <c r="G86" s="35" t="str">
        <f>Messwerte!L65</f>
        <v/>
      </c>
      <c r="H86" s="36" t="str">
        <f>Messwerte!M65</f>
        <v/>
      </c>
      <c r="I86" s="20"/>
      <c r="J86" s="36" t="str">
        <f>Messwerte!T65</f>
        <v/>
      </c>
      <c r="K86" s="20"/>
    </row>
    <row r="87" spans="3:11" x14ac:dyDescent="0.25">
      <c r="C87" s="26" t="str">
        <f>IF(Messwerte!C66="","",Messwerte!D66)</f>
        <v/>
      </c>
      <c r="D87" s="38" t="str">
        <f>IF(Messwerte!C66="","",Messwerte!C66)</f>
        <v/>
      </c>
      <c r="E87" s="28" t="str">
        <f>IF(D87="","",Messwerte!J66)</f>
        <v/>
      </c>
      <c r="F87" s="28" t="str">
        <f>Messwerte!K66</f>
        <v/>
      </c>
      <c r="G87" s="29" t="str">
        <f>Messwerte!L66</f>
        <v/>
      </c>
      <c r="H87" s="30" t="str">
        <f>Messwerte!M66</f>
        <v/>
      </c>
      <c r="I87" s="20"/>
      <c r="J87" s="30" t="str">
        <f>Messwerte!T66</f>
        <v/>
      </c>
      <c r="K87" s="20"/>
    </row>
    <row r="88" spans="3:11" x14ac:dyDescent="0.25">
      <c r="C88" s="32" t="str">
        <f>IF(Messwerte!C67="","",Messwerte!D67)</f>
        <v/>
      </c>
      <c r="D88" s="33" t="str">
        <f>IF(Messwerte!C67="","",Messwerte!C67)</f>
        <v/>
      </c>
      <c r="E88" s="34" t="str">
        <f>IF(D88="","",Messwerte!J67)</f>
        <v/>
      </c>
      <c r="F88" s="34" t="str">
        <f>Messwerte!K67</f>
        <v/>
      </c>
      <c r="G88" s="35" t="str">
        <f>Messwerte!L67</f>
        <v/>
      </c>
      <c r="H88" s="36" t="str">
        <f>Messwerte!M67</f>
        <v/>
      </c>
      <c r="I88" s="20"/>
      <c r="J88" s="36" t="str">
        <f>Messwerte!T67</f>
        <v/>
      </c>
      <c r="K88" s="20"/>
    </row>
    <row r="89" spans="3:11" x14ac:dyDescent="0.25">
      <c r="C89" s="26" t="str">
        <f>IF(Messwerte!C68="","",Messwerte!D68)</f>
        <v/>
      </c>
      <c r="D89" s="27" t="str">
        <f>IF(Messwerte!C68="","",Messwerte!C68)</f>
        <v/>
      </c>
      <c r="E89" s="28" t="str">
        <f>IF(D89="","",Messwerte!J68)</f>
        <v/>
      </c>
      <c r="F89" s="28" t="str">
        <f>Messwerte!K68</f>
        <v/>
      </c>
      <c r="G89" s="29" t="str">
        <f>Messwerte!L68</f>
        <v/>
      </c>
      <c r="H89" s="30" t="str">
        <f>Messwerte!M68</f>
        <v/>
      </c>
      <c r="I89" s="20"/>
      <c r="J89" s="30" t="str">
        <f>Messwerte!T68</f>
        <v/>
      </c>
      <c r="K89" s="20"/>
    </row>
    <row r="90" spans="3:11" x14ac:dyDescent="0.25">
      <c r="C90" s="32" t="str">
        <f>IF(Messwerte!C69="","",Messwerte!D69)</f>
        <v/>
      </c>
      <c r="D90" s="33" t="str">
        <f>IF(Messwerte!C69="","",Messwerte!C69)</f>
        <v/>
      </c>
      <c r="E90" s="34" t="str">
        <f>IF(D90="","",Messwerte!J69)</f>
        <v/>
      </c>
      <c r="F90" s="34" t="str">
        <f>Messwerte!K69</f>
        <v/>
      </c>
      <c r="G90" s="35" t="str">
        <f>Messwerte!L69</f>
        <v/>
      </c>
      <c r="H90" s="36" t="str">
        <f>Messwerte!M69</f>
        <v/>
      </c>
      <c r="I90" s="20"/>
      <c r="J90" s="36" t="str">
        <f>Messwerte!T69</f>
        <v/>
      </c>
      <c r="K90" s="20"/>
    </row>
    <row r="91" spans="3:11" x14ac:dyDescent="0.25">
      <c r="C91" s="26" t="str">
        <f>IF(Messwerte!C70="","",Messwerte!D70)</f>
        <v/>
      </c>
      <c r="D91" s="38" t="str">
        <f>IF(Messwerte!C70="","",Messwerte!C70)</f>
        <v/>
      </c>
      <c r="E91" s="28" t="str">
        <f>IF(D91="","",Messwerte!J70)</f>
        <v/>
      </c>
      <c r="F91" s="28" t="str">
        <f>Messwerte!K70</f>
        <v/>
      </c>
      <c r="G91" s="29" t="str">
        <f>Messwerte!L70</f>
        <v/>
      </c>
      <c r="H91" s="30" t="str">
        <f>Messwerte!M70</f>
        <v/>
      </c>
      <c r="I91" s="20"/>
      <c r="J91" s="30" t="str">
        <f>Messwerte!T70</f>
        <v/>
      </c>
      <c r="K91" s="20"/>
    </row>
    <row r="92" spans="3:11" x14ac:dyDescent="0.25">
      <c r="C92" s="32" t="str">
        <f>IF(Messwerte!C71="","",Messwerte!D71)</f>
        <v/>
      </c>
      <c r="D92" s="33" t="str">
        <f>IF(Messwerte!C71="","",Messwerte!C71)</f>
        <v/>
      </c>
      <c r="E92" s="34" t="str">
        <f>IF(D92="","",Messwerte!J71)</f>
        <v/>
      </c>
      <c r="F92" s="34" t="str">
        <f>Messwerte!K71</f>
        <v/>
      </c>
      <c r="G92" s="35" t="str">
        <f>Messwerte!L71</f>
        <v/>
      </c>
      <c r="H92" s="36" t="str">
        <f>Messwerte!M71</f>
        <v/>
      </c>
      <c r="I92" s="20"/>
      <c r="J92" s="36" t="str">
        <f>Messwerte!T71</f>
        <v/>
      </c>
      <c r="K92" s="20"/>
    </row>
    <row r="93" spans="3:11" x14ac:dyDescent="0.25">
      <c r="C93" s="26" t="str">
        <f>IF(Messwerte!C72="","",Messwerte!D72)</f>
        <v/>
      </c>
      <c r="D93" s="27" t="str">
        <f>IF(Messwerte!C72="","",Messwerte!C72)</f>
        <v/>
      </c>
      <c r="E93" s="28" t="str">
        <f>IF(D93="","",Messwerte!J72)</f>
        <v/>
      </c>
      <c r="F93" s="28" t="str">
        <f>Messwerte!K72</f>
        <v/>
      </c>
      <c r="G93" s="29" t="str">
        <f>Messwerte!L72</f>
        <v/>
      </c>
      <c r="H93" s="30" t="str">
        <f>Messwerte!M72</f>
        <v/>
      </c>
      <c r="I93" s="20"/>
      <c r="J93" s="30" t="str">
        <f>Messwerte!T72</f>
        <v/>
      </c>
      <c r="K93" s="20"/>
    </row>
    <row r="94" spans="3:11" x14ac:dyDescent="0.25">
      <c r="C94" s="32" t="str">
        <f>IF(Messwerte!C73="","",Messwerte!D73)</f>
        <v/>
      </c>
      <c r="D94" s="33" t="str">
        <f>IF(Messwerte!C73="","",Messwerte!C73)</f>
        <v/>
      </c>
      <c r="E94" s="34" t="str">
        <f>IF(D94="","",Messwerte!J73)</f>
        <v/>
      </c>
      <c r="F94" s="34" t="str">
        <f>Messwerte!K73</f>
        <v/>
      </c>
      <c r="G94" s="35" t="str">
        <f>Messwerte!L73</f>
        <v/>
      </c>
      <c r="H94" s="36" t="str">
        <f>Messwerte!M73</f>
        <v/>
      </c>
      <c r="I94" s="20"/>
      <c r="J94" s="36" t="str">
        <f>Messwerte!T73</f>
        <v/>
      </c>
      <c r="K94" s="20"/>
    </row>
    <row r="95" spans="3:11" x14ac:dyDescent="0.25">
      <c r="C95" s="26" t="str">
        <f>IF(Messwerte!C74="","",Messwerte!D74)</f>
        <v/>
      </c>
      <c r="D95" s="38" t="str">
        <f>IF(Messwerte!C74="","",Messwerte!C74)</f>
        <v/>
      </c>
      <c r="E95" s="28" t="str">
        <f>IF(D95="","",Messwerte!J74)</f>
        <v/>
      </c>
      <c r="F95" s="28" t="str">
        <f>Messwerte!K74</f>
        <v/>
      </c>
      <c r="G95" s="29" t="str">
        <f>Messwerte!L74</f>
        <v/>
      </c>
      <c r="H95" s="30" t="str">
        <f>Messwerte!M74</f>
        <v/>
      </c>
      <c r="I95" s="20"/>
      <c r="J95" s="30" t="str">
        <f>Messwerte!T74</f>
        <v/>
      </c>
      <c r="K95" s="20"/>
    </row>
    <row r="96" spans="3:11" x14ac:dyDescent="0.25">
      <c r="C96" s="32" t="str">
        <f>IF(Messwerte!C75="","",Messwerte!D75)</f>
        <v/>
      </c>
      <c r="D96" s="33" t="str">
        <f>IF(Messwerte!C75="","",Messwerte!C75)</f>
        <v/>
      </c>
      <c r="E96" s="34" t="str">
        <f>IF(D96="","",Messwerte!J75)</f>
        <v/>
      </c>
      <c r="F96" s="34" t="str">
        <f>Messwerte!K75</f>
        <v/>
      </c>
      <c r="G96" s="35" t="str">
        <f>Messwerte!L75</f>
        <v/>
      </c>
      <c r="H96" s="36" t="str">
        <f>Messwerte!M75</f>
        <v/>
      </c>
      <c r="I96" s="20"/>
      <c r="J96" s="36" t="str">
        <f>Messwerte!T75</f>
        <v/>
      </c>
      <c r="K96" s="20"/>
    </row>
    <row r="97" spans="3:11" x14ac:dyDescent="0.25">
      <c r="C97" s="26" t="str">
        <f>IF(Messwerte!C76="","",Messwerte!D76)</f>
        <v/>
      </c>
      <c r="D97" s="27" t="str">
        <f>IF(Messwerte!C76="","",Messwerte!C76)</f>
        <v/>
      </c>
      <c r="E97" s="28" t="str">
        <f>IF(D97="","",Messwerte!J76)</f>
        <v/>
      </c>
      <c r="F97" s="28" t="str">
        <f>Messwerte!K76</f>
        <v/>
      </c>
      <c r="G97" s="29" t="str">
        <f>Messwerte!L76</f>
        <v/>
      </c>
      <c r="H97" s="30" t="str">
        <f>Messwerte!M76</f>
        <v/>
      </c>
      <c r="I97" s="20"/>
      <c r="J97" s="30" t="str">
        <f>Messwerte!T76</f>
        <v/>
      </c>
      <c r="K97" s="20"/>
    </row>
    <row r="98" spans="3:11" x14ac:dyDescent="0.25">
      <c r="C98" s="32" t="str">
        <f>IF(Messwerte!C77="","",Messwerte!D77)</f>
        <v/>
      </c>
      <c r="D98" s="33" t="str">
        <f>IF(Messwerte!C77="","",Messwerte!C77)</f>
        <v/>
      </c>
      <c r="E98" s="34" t="str">
        <f>IF(D98="","",Messwerte!J77)</f>
        <v/>
      </c>
      <c r="F98" s="34" t="str">
        <f>Messwerte!K77</f>
        <v/>
      </c>
      <c r="G98" s="35" t="str">
        <f>Messwerte!L77</f>
        <v/>
      </c>
      <c r="H98" s="36" t="str">
        <f>Messwerte!M77</f>
        <v/>
      </c>
      <c r="I98" s="20"/>
      <c r="J98" s="36" t="str">
        <f>Messwerte!T77</f>
        <v/>
      </c>
      <c r="K98" s="20"/>
    </row>
    <row r="99" spans="3:11" x14ac:dyDescent="0.25">
      <c r="C99" s="26" t="str">
        <f>IF(Messwerte!C78="","",Messwerte!D78)</f>
        <v/>
      </c>
      <c r="D99" s="38" t="str">
        <f>IF(Messwerte!C78="","",Messwerte!C78)</f>
        <v/>
      </c>
      <c r="E99" s="28" t="str">
        <f>IF(D99="","",Messwerte!J78)</f>
        <v/>
      </c>
      <c r="F99" s="28" t="str">
        <f>Messwerte!K78</f>
        <v/>
      </c>
      <c r="G99" s="29" t="str">
        <f>Messwerte!L78</f>
        <v/>
      </c>
      <c r="H99" s="30" t="str">
        <f>Messwerte!M78</f>
        <v/>
      </c>
      <c r="I99" s="20"/>
      <c r="J99" s="30" t="str">
        <f>Messwerte!T78</f>
        <v/>
      </c>
      <c r="K99" s="20"/>
    </row>
    <row r="100" spans="3:11" x14ac:dyDescent="0.25">
      <c r="C100" s="32" t="str">
        <f>IF(Messwerte!C79="","",Messwerte!D79)</f>
        <v/>
      </c>
      <c r="D100" s="33" t="str">
        <f>IF(Messwerte!C79="","",Messwerte!C79)</f>
        <v/>
      </c>
      <c r="E100" s="34" t="str">
        <f>IF(D100="","",Messwerte!J79)</f>
        <v/>
      </c>
      <c r="F100" s="34" t="str">
        <f>Messwerte!K79</f>
        <v/>
      </c>
      <c r="G100" s="35" t="str">
        <f>Messwerte!L79</f>
        <v/>
      </c>
      <c r="H100" s="36" t="str">
        <f>Messwerte!M79</f>
        <v/>
      </c>
      <c r="I100" s="20"/>
      <c r="J100" s="36" t="str">
        <f>Messwerte!T79</f>
        <v/>
      </c>
      <c r="K100" s="20"/>
    </row>
    <row r="101" spans="3:11" x14ac:dyDescent="0.25">
      <c r="C101" s="26" t="str">
        <f>IF(Messwerte!C80="","",Messwerte!D80)</f>
        <v/>
      </c>
      <c r="D101" s="27" t="str">
        <f>IF(Messwerte!C80="","",Messwerte!C80)</f>
        <v/>
      </c>
      <c r="E101" s="28" t="str">
        <f>IF(D101="","",Messwerte!J80)</f>
        <v/>
      </c>
      <c r="F101" s="28" t="str">
        <f>Messwerte!K80</f>
        <v/>
      </c>
      <c r="G101" s="29" t="str">
        <f>Messwerte!L80</f>
        <v/>
      </c>
      <c r="H101" s="30" t="str">
        <f>Messwerte!M80</f>
        <v/>
      </c>
      <c r="I101" s="20"/>
      <c r="J101" s="30" t="str">
        <f>Messwerte!T80</f>
        <v/>
      </c>
      <c r="K101" s="20"/>
    </row>
    <row r="102" spans="3:11" x14ac:dyDescent="0.25">
      <c r="C102" s="32" t="str">
        <f>IF(Messwerte!C81="","",Messwerte!D81)</f>
        <v/>
      </c>
      <c r="D102" s="33" t="str">
        <f>IF(Messwerte!C81="","",Messwerte!C81)</f>
        <v/>
      </c>
      <c r="E102" s="34" t="str">
        <f>IF(D102="","",Messwerte!J81)</f>
        <v/>
      </c>
      <c r="F102" s="34" t="str">
        <f>Messwerte!K81</f>
        <v/>
      </c>
      <c r="G102" s="35" t="str">
        <f>Messwerte!L81</f>
        <v/>
      </c>
      <c r="H102" s="36" t="str">
        <f>Messwerte!M81</f>
        <v/>
      </c>
      <c r="I102" s="20"/>
      <c r="J102" s="36" t="str">
        <f>Messwerte!T81</f>
        <v/>
      </c>
      <c r="K102" s="20"/>
    </row>
    <row r="103" spans="3:11" x14ac:dyDescent="0.25">
      <c r="C103" s="26" t="str">
        <f>IF(Messwerte!C82="","",Messwerte!D82)</f>
        <v/>
      </c>
      <c r="D103" s="38" t="str">
        <f>IF(Messwerte!C82="","",Messwerte!C82)</f>
        <v/>
      </c>
      <c r="E103" s="28" t="str">
        <f>IF(D103="","",Messwerte!J82)</f>
        <v/>
      </c>
      <c r="F103" s="28" t="str">
        <f>Messwerte!K82</f>
        <v/>
      </c>
      <c r="G103" s="29" t="str">
        <f>Messwerte!L82</f>
        <v/>
      </c>
      <c r="H103" s="30" t="str">
        <f>Messwerte!M82</f>
        <v/>
      </c>
      <c r="I103" s="20"/>
      <c r="J103" s="30" t="str">
        <f>Messwerte!T82</f>
        <v/>
      </c>
      <c r="K103" s="20"/>
    </row>
    <row r="104" spans="3:11" x14ac:dyDescent="0.25">
      <c r="C104" s="32" t="str">
        <f>IF(Messwerte!C83="","",Messwerte!D83)</f>
        <v/>
      </c>
      <c r="D104" s="33" t="str">
        <f>IF(Messwerte!C83="","",Messwerte!C83)</f>
        <v/>
      </c>
      <c r="E104" s="34" t="str">
        <f>IF(D104="","",Messwerte!J83)</f>
        <v/>
      </c>
      <c r="F104" s="34" t="str">
        <f>Messwerte!K83</f>
        <v/>
      </c>
      <c r="G104" s="35" t="str">
        <f>Messwerte!L83</f>
        <v/>
      </c>
      <c r="H104" s="36" t="str">
        <f>Messwerte!M83</f>
        <v/>
      </c>
      <c r="I104" s="20"/>
      <c r="J104" s="36" t="str">
        <f>Messwerte!T83</f>
        <v/>
      </c>
      <c r="K104" s="20"/>
    </row>
    <row r="105" spans="3:11" x14ac:dyDescent="0.25">
      <c r="C105" s="26" t="str">
        <f>IF(Messwerte!C84="","",Messwerte!D84)</f>
        <v/>
      </c>
      <c r="D105" s="27" t="str">
        <f>IF(Messwerte!C84="","",Messwerte!C84)</f>
        <v/>
      </c>
      <c r="E105" s="28" t="str">
        <f>IF(D105="","",Messwerte!J84)</f>
        <v/>
      </c>
      <c r="F105" s="28" t="str">
        <f>Messwerte!K84</f>
        <v/>
      </c>
      <c r="G105" s="29" t="str">
        <f>Messwerte!L84</f>
        <v/>
      </c>
      <c r="H105" s="30" t="str">
        <f>Messwerte!M84</f>
        <v/>
      </c>
      <c r="I105" s="20"/>
      <c r="J105" s="30" t="str">
        <f>Messwerte!T84</f>
        <v/>
      </c>
      <c r="K105" s="20"/>
    </row>
    <row r="106" spans="3:11" x14ac:dyDescent="0.25">
      <c r="C106" s="32" t="str">
        <f>IF(Messwerte!C85="","",Messwerte!D85)</f>
        <v/>
      </c>
      <c r="D106" s="33" t="str">
        <f>IF(Messwerte!C85="","",Messwerte!C85)</f>
        <v/>
      </c>
      <c r="E106" s="34" t="str">
        <f>IF(D106="","",Messwerte!J85)</f>
        <v/>
      </c>
      <c r="F106" s="34" t="str">
        <f>Messwerte!K85</f>
        <v/>
      </c>
      <c r="G106" s="35" t="str">
        <f>Messwerte!L85</f>
        <v/>
      </c>
      <c r="H106" s="36" t="str">
        <f>Messwerte!M85</f>
        <v/>
      </c>
      <c r="I106" s="20"/>
      <c r="J106" s="36" t="str">
        <f>Messwerte!T85</f>
        <v/>
      </c>
      <c r="K106" s="20"/>
    </row>
    <row r="107" spans="3:11" x14ac:dyDescent="0.25">
      <c r="C107" s="26" t="str">
        <f>IF(Messwerte!C86="","",Messwerte!D86)</f>
        <v/>
      </c>
      <c r="D107" s="38" t="str">
        <f>IF(Messwerte!C86="","",Messwerte!C86)</f>
        <v/>
      </c>
      <c r="E107" s="28" t="str">
        <f>IF(D107="","",Messwerte!J86)</f>
        <v/>
      </c>
      <c r="F107" s="28" t="str">
        <f>Messwerte!K86</f>
        <v/>
      </c>
      <c r="G107" s="29" t="str">
        <f>Messwerte!L86</f>
        <v/>
      </c>
      <c r="H107" s="30" t="str">
        <f>Messwerte!M86</f>
        <v/>
      </c>
      <c r="I107" s="20"/>
      <c r="J107" s="30" t="str">
        <f>Messwerte!T86</f>
        <v/>
      </c>
      <c r="K107" s="20"/>
    </row>
    <row r="108" spans="3:11" x14ac:dyDescent="0.25">
      <c r="C108" s="32" t="str">
        <f>IF(Messwerte!C87="","",Messwerte!D87)</f>
        <v/>
      </c>
      <c r="D108" s="33" t="str">
        <f>IF(Messwerte!C87="","",Messwerte!C87)</f>
        <v/>
      </c>
      <c r="E108" s="34" t="str">
        <f>IF(D108="","",Messwerte!J87)</f>
        <v/>
      </c>
      <c r="F108" s="34" t="str">
        <f>Messwerte!K87</f>
        <v/>
      </c>
      <c r="G108" s="35" t="str">
        <f>Messwerte!L87</f>
        <v/>
      </c>
      <c r="H108" s="36" t="str">
        <f>Messwerte!M87</f>
        <v/>
      </c>
      <c r="I108" s="20"/>
      <c r="J108" s="36" t="str">
        <f>Messwerte!T87</f>
        <v/>
      </c>
      <c r="K108" s="20"/>
    </row>
    <row r="109" spans="3:11" x14ac:dyDescent="0.25">
      <c r="C109" s="26" t="str">
        <f>IF(Messwerte!C88="","",Messwerte!D88)</f>
        <v/>
      </c>
      <c r="D109" s="27" t="str">
        <f>IF(Messwerte!C88="","",Messwerte!C88)</f>
        <v/>
      </c>
      <c r="E109" s="28" t="str">
        <f>IF(D109="","",Messwerte!J88)</f>
        <v/>
      </c>
      <c r="F109" s="28" t="str">
        <f>Messwerte!K88</f>
        <v/>
      </c>
      <c r="G109" s="29" t="str">
        <f>Messwerte!L88</f>
        <v/>
      </c>
      <c r="H109" s="30" t="str">
        <f>Messwerte!M88</f>
        <v/>
      </c>
      <c r="I109" s="20"/>
      <c r="J109" s="30" t="str">
        <f>Messwerte!T88</f>
        <v/>
      </c>
      <c r="K109" s="20"/>
    </row>
    <row r="110" spans="3:11" x14ac:dyDescent="0.25">
      <c r="C110" s="32" t="str">
        <f>IF(Messwerte!C89="","",Messwerte!D89)</f>
        <v/>
      </c>
      <c r="D110" s="33" t="str">
        <f>IF(Messwerte!C89="","",Messwerte!C89)</f>
        <v/>
      </c>
      <c r="E110" s="34" t="str">
        <f>IF(D110="","",Messwerte!J89)</f>
        <v/>
      </c>
      <c r="F110" s="34" t="str">
        <f>Messwerte!K89</f>
        <v/>
      </c>
      <c r="G110" s="35" t="str">
        <f>Messwerte!L89</f>
        <v/>
      </c>
      <c r="H110" s="36" t="str">
        <f>Messwerte!M89</f>
        <v/>
      </c>
      <c r="I110" s="20"/>
      <c r="J110" s="36" t="str">
        <f>Messwerte!T89</f>
        <v/>
      </c>
      <c r="K110" s="20"/>
    </row>
    <row r="111" spans="3:11" x14ac:dyDescent="0.25">
      <c r="C111" s="26" t="str">
        <f>IF(Messwerte!C90="","",Messwerte!D90)</f>
        <v/>
      </c>
      <c r="D111" s="38" t="str">
        <f>IF(Messwerte!C90="","",Messwerte!C90)</f>
        <v/>
      </c>
      <c r="E111" s="28" t="str">
        <f>IF(D111="","",Messwerte!J90)</f>
        <v/>
      </c>
      <c r="F111" s="28" t="str">
        <f>Messwerte!K90</f>
        <v/>
      </c>
      <c r="G111" s="29" t="str">
        <f>Messwerte!L90</f>
        <v/>
      </c>
      <c r="H111" s="30" t="str">
        <f>Messwerte!M90</f>
        <v/>
      </c>
      <c r="I111" s="20"/>
      <c r="J111" s="30" t="str">
        <f>Messwerte!T90</f>
        <v/>
      </c>
      <c r="K111" s="20"/>
    </row>
    <row r="112" spans="3:11" x14ac:dyDescent="0.25">
      <c r="C112" s="32" t="str">
        <f>IF(Messwerte!C91="","",Messwerte!D91)</f>
        <v/>
      </c>
      <c r="D112" s="33" t="str">
        <f>IF(Messwerte!C91="","",Messwerte!C91)</f>
        <v/>
      </c>
      <c r="E112" s="34" t="str">
        <f>IF(D112="","",Messwerte!J91)</f>
        <v/>
      </c>
      <c r="F112" s="34" t="str">
        <f>Messwerte!K91</f>
        <v/>
      </c>
      <c r="G112" s="35" t="str">
        <f>Messwerte!L91</f>
        <v/>
      </c>
      <c r="H112" s="36" t="str">
        <f>Messwerte!M91</f>
        <v/>
      </c>
      <c r="I112" s="20"/>
      <c r="J112" s="36" t="str">
        <f>Messwerte!T91</f>
        <v/>
      </c>
      <c r="K112" s="20"/>
    </row>
    <row r="113" spans="3:11" x14ac:dyDescent="0.25">
      <c r="C113" s="26" t="str">
        <f>IF(Messwerte!C92="","",Messwerte!D92)</f>
        <v/>
      </c>
      <c r="D113" s="27" t="str">
        <f>IF(Messwerte!C92="","",Messwerte!C92)</f>
        <v/>
      </c>
      <c r="E113" s="28" t="str">
        <f>IF(D113="","",Messwerte!J92)</f>
        <v/>
      </c>
      <c r="F113" s="28" t="str">
        <f>Messwerte!K92</f>
        <v/>
      </c>
      <c r="G113" s="29" t="str">
        <f>Messwerte!L92</f>
        <v/>
      </c>
      <c r="H113" s="30" t="str">
        <f>Messwerte!M92</f>
        <v/>
      </c>
      <c r="I113" s="20"/>
      <c r="J113" s="30" t="str">
        <f>Messwerte!T92</f>
        <v/>
      </c>
      <c r="K113" s="20"/>
    </row>
    <row r="114" spans="3:11" x14ac:dyDescent="0.25">
      <c r="C114" s="32" t="str">
        <f>IF(Messwerte!C93="","",Messwerte!D93)</f>
        <v/>
      </c>
      <c r="D114" s="33" t="str">
        <f>IF(Messwerte!C93="","",Messwerte!C93)</f>
        <v/>
      </c>
      <c r="E114" s="34" t="str">
        <f>IF(D114="","",Messwerte!J93)</f>
        <v/>
      </c>
      <c r="F114" s="34" t="str">
        <f>Messwerte!K93</f>
        <v/>
      </c>
      <c r="G114" s="35" t="str">
        <f>Messwerte!L93</f>
        <v/>
      </c>
      <c r="H114" s="36" t="str">
        <f>Messwerte!M93</f>
        <v/>
      </c>
      <c r="I114" s="20"/>
      <c r="J114" s="36" t="str">
        <f>Messwerte!T93</f>
        <v/>
      </c>
      <c r="K114" s="20"/>
    </row>
    <row r="115" spans="3:11" x14ac:dyDescent="0.25">
      <c r="C115" s="26" t="str">
        <f>IF(Messwerte!C94="","",Messwerte!D94)</f>
        <v/>
      </c>
      <c r="D115" s="38" t="str">
        <f>IF(Messwerte!C94="","",Messwerte!C94)</f>
        <v/>
      </c>
      <c r="E115" s="28" t="str">
        <f>IF(D115="","",Messwerte!J94)</f>
        <v/>
      </c>
      <c r="F115" s="28" t="str">
        <f>Messwerte!K94</f>
        <v/>
      </c>
      <c r="G115" s="29" t="str">
        <f>Messwerte!L94</f>
        <v/>
      </c>
      <c r="H115" s="30" t="str">
        <f>Messwerte!M94</f>
        <v/>
      </c>
      <c r="I115" s="20"/>
      <c r="J115" s="30" t="str">
        <f>Messwerte!T94</f>
        <v/>
      </c>
      <c r="K115" s="20"/>
    </row>
    <row r="116" spans="3:11" x14ac:dyDescent="0.25">
      <c r="C116" s="32" t="str">
        <f>IF(Messwerte!C95="","",Messwerte!D95)</f>
        <v/>
      </c>
      <c r="D116" s="33" t="str">
        <f>IF(Messwerte!C95="","",Messwerte!C95)</f>
        <v/>
      </c>
      <c r="E116" s="34" t="str">
        <f>IF(D116="","",Messwerte!J95)</f>
        <v/>
      </c>
      <c r="F116" s="34" t="str">
        <f>Messwerte!K95</f>
        <v/>
      </c>
      <c r="G116" s="35" t="str">
        <f>Messwerte!L95</f>
        <v/>
      </c>
      <c r="H116" s="36" t="str">
        <f>Messwerte!M95</f>
        <v/>
      </c>
      <c r="I116" s="20"/>
      <c r="J116" s="36" t="str">
        <f>Messwerte!T95</f>
        <v/>
      </c>
      <c r="K116" s="20"/>
    </row>
    <row r="117" spans="3:11" x14ac:dyDescent="0.25">
      <c r="C117" s="26" t="str">
        <f>IF(Messwerte!C96="","",Messwerte!D96)</f>
        <v/>
      </c>
      <c r="D117" s="27" t="str">
        <f>IF(Messwerte!C96="","",Messwerte!C96)</f>
        <v/>
      </c>
      <c r="E117" s="28" t="str">
        <f>IF(D117="","",Messwerte!J96)</f>
        <v/>
      </c>
      <c r="F117" s="28" t="str">
        <f>Messwerte!K96</f>
        <v/>
      </c>
      <c r="G117" s="29" t="str">
        <f>Messwerte!L96</f>
        <v/>
      </c>
      <c r="H117" s="30" t="str">
        <f>Messwerte!M96</f>
        <v/>
      </c>
      <c r="I117" s="20"/>
      <c r="J117" s="30" t="str">
        <f>Messwerte!T96</f>
        <v/>
      </c>
      <c r="K117" s="20"/>
    </row>
    <row r="118" spans="3:11" x14ac:dyDescent="0.25">
      <c r="C118" s="32" t="str">
        <f>IF(Messwerte!C97="","",Messwerte!D97)</f>
        <v/>
      </c>
      <c r="D118" s="33" t="str">
        <f>IF(Messwerte!C97="","",Messwerte!C97)</f>
        <v/>
      </c>
      <c r="E118" s="34" t="str">
        <f>IF(D118="","",Messwerte!J97)</f>
        <v/>
      </c>
      <c r="F118" s="34" t="str">
        <f>Messwerte!K97</f>
        <v/>
      </c>
      <c r="G118" s="35" t="str">
        <f>Messwerte!L97</f>
        <v/>
      </c>
      <c r="H118" s="36" t="str">
        <f>Messwerte!M97</f>
        <v/>
      </c>
      <c r="I118" s="20"/>
      <c r="J118" s="36" t="str">
        <f>Messwerte!T97</f>
        <v/>
      </c>
      <c r="K118" s="20"/>
    </row>
    <row r="119" spans="3:11" x14ac:dyDescent="0.25">
      <c r="C119" s="26" t="str">
        <f>IF(Messwerte!C98="","",Messwerte!D98)</f>
        <v/>
      </c>
      <c r="D119" s="38" t="str">
        <f>IF(Messwerte!C98="","",Messwerte!C98)</f>
        <v/>
      </c>
      <c r="E119" s="28" t="str">
        <f>IF(D119="","",Messwerte!J98)</f>
        <v/>
      </c>
      <c r="F119" s="28" t="str">
        <f>Messwerte!K98</f>
        <v/>
      </c>
      <c r="G119" s="29" t="str">
        <f>Messwerte!L98</f>
        <v/>
      </c>
      <c r="H119" s="30" t="str">
        <f>Messwerte!M98</f>
        <v/>
      </c>
      <c r="I119" s="20"/>
      <c r="J119" s="30" t="str">
        <f>Messwerte!T98</f>
        <v/>
      </c>
      <c r="K119" s="20"/>
    </row>
    <row r="120" spans="3:11" x14ac:dyDescent="0.25">
      <c r="C120" s="32" t="str">
        <f>IF(Messwerte!C99="","",Messwerte!D99)</f>
        <v/>
      </c>
      <c r="D120" s="33" t="str">
        <f>IF(Messwerte!C99="","",Messwerte!C99)</f>
        <v/>
      </c>
      <c r="E120" s="34" t="str">
        <f>IF(D120="","",Messwerte!J99)</f>
        <v/>
      </c>
      <c r="F120" s="34" t="str">
        <f>Messwerte!K99</f>
        <v/>
      </c>
      <c r="G120" s="35" t="str">
        <f>Messwerte!L99</f>
        <v/>
      </c>
      <c r="H120" s="36" t="str">
        <f>Messwerte!M99</f>
        <v/>
      </c>
      <c r="I120" s="20"/>
      <c r="J120" s="36" t="str">
        <f>Messwerte!T99</f>
        <v/>
      </c>
      <c r="K120" s="20"/>
    </row>
    <row r="121" spans="3:11" x14ac:dyDescent="0.25">
      <c r="C121" s="26" t="str">
        <f>IF(Messwerte!C100="","",Messwerte!D100)</f>
        <v/>
      </c>
      <c r="D121" s="27" t="str">
        <f>IF(Messwerte!C100="","",Messwerte!C100)</f>
        <v/>
      </c>
      <c r="E121" s="28" t="str">
        <f>IF(D121="","",Messwerte!J100)</f>
        <v/>
      </c>
      <c r="F121" s="28" t="str">
        <f>Messwerte!K100</f>
        <v/>
      </c>
      <c r="G121" s="29" t="str">
        <f>Messwerte!L100</f>
        <v/>
      </c>
      <c r="H121" s="30" t="str">
        <f>Messwerte!M100</f>
        <v/>
      </c>
      <c r="I121" s="20"/>
      <c r="J121" s="30" t="str">
        <f>Messwerte!T100</f>
        <v/>
      </c>
      <c r="K121" s="20"/>
    </row>
    <row r="122" spans="3:11" x14ac:dyDescent="0.25">
      <c r="C122" s="32" t="str">
        <f>IF(Messwerte!C101="","",Messwerte!D101)</f>
        <v/>
      </c>
      <c r="D122" s="33" t="str">
        <f>IF(Messwerte!C101="","",Messwerte!C101)</f>
        <v/>
      </c>
      <c r="E122" s="34" t="str">
        <f>IF(D122="","",Messwerte!J101)</f>
        <v/>
      </c>
      <c r="F122" s="34" t="str">
        <f>Messwerte!K101</f>
        <v/>
      </c>
      <c r="G122" s="35" t="str">
        <f>Messwerte!L101</f>
        <v/>
      </c>
      <c r="H122" s="36" t="str">
        <f>Messwerte!M101</f>
        <v/>
      </c>
      <c r="I122" s="20"/>
      <c r="J122" s="36" t="str">
        <f>Messwerte!T101</f>
        <v/>
      </c>
      <c r="K122" s="20"/>
    </row>
    <row r="123" spans="3:11" x14ac:dyDescent="0.25">
      <c r="C123" s="26" t="str">
        <f>IF(Messwerte!C102="","",Messwerte!D102)</f>
        <v/>
      </c>
      <c r="D123" s="38" t="str">
        <f>IF(Messwerte!C102="","",Messwerte!C102)</f>
        <v/>
      </c>
      <c r="E123" s="28" t="str">
        <f>IF(D123="","",Messwerte!J102)</f>
        <v/>
      </c>
      <c r="F123" s="28" t="str">
        <f>Messwerte!K102</f>
        <v/>
      </c>
      <c r="G123" s="29" t="str">
        <f>Messwerte!L102</f>
        <v/>
      </c>
      <c r="H123" s="30" t="str">
        <f>Messwerte!M102</f>
        <v/>
      </c>
      <c r="I123" s="20"/>
      <c r="J123" s="30" t="str">
        <f>Messwerte!T102</f>
        <v/>
      </c>
      <c r="K123" s="20"/>
    </row>
    <row r="124" spans="3:11" x14ac:dyDescent="0.25">
      <c r="C124" s="32" t="str">
        <f>IF(Messwerte!C103="","",Messwerte!D103)</f>
        <v/>
      </c>
      <c r="D124" s="33" t="str">
        <f>IF(Messwerte!C103="","",Messwerte!C103)</f>
        <v/>
      </c>
      <c r="E124" s="34" t="str">
        <f>IF(D124="","",Messwerte!J103)</f>
        <v/>
      </c>
      <c r="F124" s="34" t="str">
        <f>Messwerte!K103</f>
        <v/>
      </c>
      <c r="G124" s="35" t="str">
        <f>Messwerte!L103</f>
        <v/>
      </c>
      <c r="H124" s="36" t="str">
        <f>Messwerte!M103</f>
        <v/>
      </c>
      <c r="I124" s="20"/>
      <c r="J124" s="36" t="str">
        <f>Messwerte!T103</f>
        <v/>
      </c>
      <c r="K124" s="20"/>
    </row>
    <row r="125" spans="3:11" x14ac:dyDescent="0.25">
      <c r="C125" s="26" t="str">
        <f>IF(Messwerte!C104="","",Messwerte!D104)</f>
        <v/>
      </c>
      <c r="D125" s="27" t="str">
        <f>IF(Messwerte!C104="","",Messwerte!C104)</f>
        <v/>
      </c>
      <c r="E125" s="28" t="str">
        <f>IF(D125="","",Messwerte!J104)</f>
        <v/>
      </c>
      <c r="F125" s="28" t="str">
        <f>Messwerte!K104</f>
        <v/>
      </c>
      <c r="G125" s="29" t="str">
        <f>Messwerte!L104</f>
        <v/>
      </c>
      <c r="H125" s="30" t="str">
        <f>Messwerte!M104</f>
        <v/>
      </c>
      <c r="I125" s="20"/>
      <c r="J125" s="30" t="str">
        <f>Messwerte!T104</f>
        <v/>
      </c>
      <c r="K125" s="20"/>
    </row>
    <row r="126" spans="3:11" x14ac:dyDescent="0.25">
      <c r="C126" s="32" t="str">
        <f>IF(Messwerte!C105="","",Messwerte!D105)</f>
        <v/>
      </c>
      <c r="D126" s="33" t="str">
        <f>IF(Messwerte!C105="","",Messwerte!C105)</f>
        <v/>
      </c>
      <c r="E126" s="34" t="str">
        <f>IF(D126="","",Messwerte!J105)</f>
        <v/>
      </c>
      <c r="F126" s="34" t="str">
        <f>Messwerte!K105</f>
        <v/>
      </c>
      <c r="G126" s="35" t="str">
        <f>Messwerte!L105</f>
        <v/>
      </c>
      <c r="H126" s="36" t="str">
        <f>Messwerte!M105</f>
        <v/>
      </c>
      <c r="I126" s="20"/>
      <c r="J126" s="36" t="str">
        <f>Messwerte!T105</f>
        <v/>
      </c>
      <c r="K126" s="20"/>
    </row>
    <row r="127" spans="3:11" x14ac:dyDescent="0.25">
      <c r="C127" s="26" t="str">
        <f>IF(Messwerte!C106="","",Messwerte!D106)</f>
        <v/>
      </c>
      <c r="D127" s="38" t="str">
        <f>IF(Messwerte!C106="","",Messwerte!C106)</f>
        <v/>
      </c>
      <c r="E127" s="28" t="str">
        <f>IF(D127="","",Messwerte!J106)</f>
        <v/>
      </c>
      <c r="F127" s="28" t="str">
        <f>Messwerte!K106</f>
        <v/>
      </c>
      <c r="G127" s="29" t="str">
        <f>Messwerte!L106</f>
        <v/>
      </c>
      <c r="H127" s="30" t="str">
        <f>Messwerte!M106</f>
        <v/>
      </c>
      <c r="I127" s="20"/>
      <c r="J127" s="30" t="str">
        <f>Messwerte!T106</f>
        <v/>
      </c>
      <c r="K127" s="20"/>
    </row>
    <row r="128" spans="3:11" x14ac:dyDescent="0.25">
      <c r="C128" s="32" t="str">
        <f>IF(Messwerte!C107="","",Messwerte!D107)</f>
        <v/>
      </c>
      <c r="D128" s="33" t="str">
        <f>IF(Messwerte!C107="","",Messwerte!C107)</f>
        <v/>
      </c>
      <c r="E128" s="34" t="str">
        <f>IF(D128="","",Messwerte!J107)</f>
        <v/>
      </c>
      <c r="F128" s="34" t="str">
        <f>Messwerte!K107</f>
        <v/>
      </c>
      <c r="G128" s="35" t="str">
        <f>Messwerte!L107</f>
        <v/>
      </c>
      <c r="H128" s="36" t="str">
        <f>Messwerte!M107</f>
        <v/>
      </c>
      <c r="I128" s="20"/>
      <c r="J128" s="36" t="str">
        <f>Messwerte!T107</f>
        <v/>
      </c>
      <c r="K128" s="20"/>
    </row>
    <row r="129" spans="3:11" x14ac:dyDescent="0.25">
      <c r="C129" s="26" t="str">
        <f>IF(Messwerte!C108="","",Messwerte!D108)</f>
        <v/>
      </c>
      <c r="D129" s="27" t="str">
        <f>IF(Messwerte!C108="","",Messwerte!C108)</f>
        <v/>
      </c>
      <c r="E129" s="28" t="str">
        <f>IF(D129="","",Messwerte!J108)</f>
        <v/>
      </c>
      <c r="F129" s="28" t="str">
        <f>Messwerte!K108</f>
        <v/>
      </c>
      <c r="G129" s="29" t="str">
        <f>Messwerte!L108</f>
        <v/>
      </c>
      <c r="H129" s="30" t="str">
        <f>Messwerte!M108</f>
        <v/>
      </c>
      <c r="I129" s="20"/>
      <c r="J129" s="30" t="str">
        <f>Messwerte!T108</f>
        <v/>
      </c>
      <c r="K129" s="20"/>
    </row>
    <row r="130" spans="3:11" x14ac:dyDescent="0.25">
      <c r="C130" s="32" t="str">
        <f>IF(Messwerte!C109="","",Messwerte!D109)</f>
        <v/>
      </c>
      <c r="D130" s="33" t="str">
        <f>IF(Messwerte!C109="","",Messwerte!C109)</f>
        <v/>
      </c>
      <c r="E130" s="34" t="str">
        <f>IF(D130="","",Messwerte!J109)</f>
        <v/>
      </c>
      <c r="F130" s="34" t="str">
        <f>Messwerte!K109</f>
        <v/>
      </c>
      <c r="G130" s="35" t="str">
        <f>Messwerte!L109</f>
        <v/>
      </c>
      <c r="H130" s="36" t="str">
        <f>Messwerte!M109</f>
        <v/>
      </c>
      <c r="I130" s="20"/>
      <c r="J130" s="36" t="str">
        <f>Messwerte!T109</f>
        <v/>
      </c>
      <c r="K130" s="20"/>
    </row>
    <row r="131" spans="3:11" x14ac:dyDescent="0.25">
      <c r="C131" s="26" t="str">
        <f>IF(Messwerte!C110="","",Messwerte!D110)</f>
        <v/>
      </c>
      <c r="D131" s="38" t="str">
        <f>IF(Messwerte!C110="","",Messwerte!C110)</f>
        <v/>
      </c>
      <c r="E131" s="28" t="str">
        <f>IF(D131="","",Messwerte!J110)</f>
        <v/>
      </c>
      <c r="F131" s="28" t="str">
        <f>Messwerte!K110</f>
        <v/>
      </c>
      <c r="G131" s="29" t="str">
        <f>Messwerte!L110</f>
        <v/>
      </c>
      <c r="H131" s="30" t="str">
        <f>Messwerte!M110</f>
        <v/>
      </c>
      <c r="I131" s="20"/>
      <c r="J131" s="30" t="str">
        <f>Messwerte!T110</f>
        <v/>
      </c>
      <c r="K131" s="20"/>
    </row>
    <row r="132" spans="3:11" x14ac:dyDescent="0.25">
      <c r="C132" s="32" t="str">
        <f>IF(Messwerte!C111="","",Messwerte!D111)</f>
        <v/>
      </c>
      <c r="D132" s="33" t="str">
        <f>IF(Messwerte!C111="","",Messwerte!C111)</f>
        <v/>
      </c>
      <c r="E132" s="34" t="str">
        <f>IF(D132="","",Messwerte!J111)</f>
        <v/>
      </c>
      <c r="F132" s="34" t="str">
        <f>Messwerte!K111</f>
        <v/>
      </c>
      <c r="G132" s="35" t="str">
        <f>Messwerte!L111</f>
        <v/>
      </c>
      <c r="H132" s="36" t="str">
        <f>Messwerte!M111</f>
        <v/>
      </c>
      <c r="I132" s="20"/>
      <c r="J132" s="36" t="str">
        <f>Messwerte!T111</f>
        <v/>
      </c>
      <c r="K132" s="20"/>
    </row>
    <row r="133" spans="3:11" x14ac:dyDescent="0.25">
      <c r="C133" s="26" t="str">
        <f>IF(Messwerte!C112="","",Messwerte!D112)</f>
        <v/>
      </c>
      <c r="D133" s="27" t="str">
        <f>IF(Messwerte!C112="","",Messwerte!C112)</f>
        <v/>
      </c>
      <c r="E133" s="28" t="str">
        <f>IF(D133="","",Messwerte!J112)</f>
        <v/>
      </c>
      <c r="F133" s="28" t="str">
        <f>Messwerte!K112</f>
        <v/>
      </c>
      <c r="G133" s="29" t="str">
        <f>Messwerte!L112</f>
        <v/>
      </c>
      <c r="H133" s="30" t="str">
        <f>Messwerte!M112</f>
        <v/>
      </c>
      <c r="I133" s="20"/>
      <c r="J133" s="30" t="str">
        <f>Messwerte!T112</f>
        <v/>
      </c>
      <c r="K133" s="20"/>
    </row>
    <row r="134" spans="3:11" x14ac:dyDescent="0.25">
      <c r="C134" s="32" t="str">
        <f>IF(Messwerte!C113="","",Messwerte!D113)</f>
        <v/>
      </c>
      <c r="D134" s="33" t="str">
        <f>IF(Messwerte!C113="","",Messwerte!C113)</f>
        <v/>
      </c>
      <c r="E134" s="34" t="str">
        <f>IF(D134="","",Messwerte!J113)</f>
        <v/>
      </c>
      <c r="F134" s="34" t="str">
        <f>Messwerte!K113</f>
        <v/>
      </c>
      <c r="G134" s="35" t="str">
        <f>Messwerte!L113</f>
        <v/>
      </c>
      <c r="H134" s="36" t="str">
        <f>Messwerte!M113</f>
        <v/>
      </c>
      <c r="I134" s="20"/>
      <c r="J134" s="36" t="str">
        <f>Messwerte!T113</f>
        <v/>
      </c>
      <c r="K134" s="20"/>
    </row>
    <row r="135" spans="3:11" x14ac:dyDescent="0.25">
      <c r="C135" s="26" t="str">
        <f>IF(Messwerte!C114="","",Messwerte!D114)</f>
        <v/>
      </c>
      <c r="D135" s="38" t="str">
        <f>IF(Messwerte!C114="","",Messwerte!C114)</f>
        <v/>
      </c>
      <c r="E135" s="28" t="str">
        <f>IF(D135="","",Messwerte!J114)</f>
        <v/>
      </c>
      <c r="F135" s="28" t="str">
        <f>Messwerte!K114</f>
        <v/>
      </c>
      <c r="G135" s="29" t="str">
        <f>Messwerte!L114</f>
        <v/>
      </c>
      <c r="H135" s="30" t="str">
        <f>Messwerte!M114</f>
        <v/>
      </c>
      <c r="I135" s="20"/>
      <c r="J135" s="30" t="str">
        <f>Messwerte!T114</f>
        <v/>
      </c>
      <c r="K135" s="20"/>
    </row>
    <row r="136" spans="3:11" x14ac:dyDescent="0.25">
      <c r="C136" s="32" t="str">
        <f>IF(Messwerte!C115="","",Messwerte!D115)</f>
        <v/>
      </c>
      <c r="D136" s="33" t="str">
        <f>IF(Messwerte!C115="","",Messwerte!C115)</f>
        <v/>
      </c>
      <c r="E136" s="34" t="str">
        <f>IF(D136="","",Messwerte!J115)</f>
        <v/>
      </c>
      <c r="F136" s="34" t="str">
        <f>Messwerte!K115</f>
        <v/>
      </c>
      <c r="G136" s="35" t="str">
        <f>Messwerte!L115</f>
        <v/>
      </c>
      <c r="H136" s="36" t="str">
        <f>Messwerte!M115</f>
        <v/>
      </c>
      <c r="I136" s="20"/>
      <c r="J136" s="36" t="str">
        <f>Messwerte!T115</f>
        <v/>
      </c>
      <c r="K136" s="20"/>
    </row>
    <row r="137" spans="3:11" x14ac:dyDescent="0.25">
      <c r="C137" s="26" t="str">
        <f>IF(Messwerte!C116="","",Messwerte!D116)</f>
        <v/>
      </c>
      <c r="D137" s="27" t="str">
        <f>IF(Messwerte!C116="","",Messwerte!C116)</f>
        <v/>
      </c>
      <c r="E137" s="28" t="str">
        <f>IF(D137="","",Messwerte!J116)</f>
        <v/>
      </c>
      <c r="F137" s="28" t="str">
        <f>Messwerte!K116</f>
        <v/>
      </c>
      <c r="G137" s="29" t="str">
        <f>Messwerte!L116</f>
        <v/>
      </c>
      <c r="H137" s="30" t="str">
        <f>Messwerte!M116</f>
        <v/>
      </c>
      <c r="I137" s="20"/>
      <c r="J137" s="30" t="str">
        <f>Messwerte!T116</f>
        <v/>
      </c>
      <c r="K137" s="20"/>
    </row>
    <row r="138" spans="3:11" x14ac:dyDescent="0.25">
      <c r="C138" s="32" t="str">
        <f>IF(Messwerte!C117="","",Messwerte!D117)</f>
        <v/>
      </c>
      <c r="D138" s="33" t="str">
        <f>IF(Messwerte!C117="","",Messwerte!C117)</f>
        <v/>
      </c>
      <c r="E138" s="34" t="str">
        <f>IF(D138="","",Messwerte!J117)</f>
        <v/>
      </c>
      <c r="F138" s="34" t="str">
        <f>Messwerte!K117</f>
        <v/>
      </c>
      <c r="G138" s="35" t="str">
        <f>Messwerte!L117</f>
        <v/>
      </c>
      <c r="H138" s="36" t="str">
        <f>Messwerte!M117</f>
        <v/>
      </c>
      <c r="I138" s="20"/>
      <c r="J138" s="36" t="str">
        <f>Messwerte!T117</f>
        <v/>
      </c>
      <c r="K138" s="20"/>
    </row>
    <row r="139" spans="3:11" x14ac:dyDescent="0.25">
      <c r="C139" s="26" t="str">
        <f>IF(Messwerte!C118="","",Messwerte!D118)</f>
        <v/>
      </c>
      <c r="D139" s="38" t="str">
        <f>IF(Messwerte!C118="","",Messwerte!C118)</f>
        <v/>
      </c>
      <c r="E139" s="28" t="str">
        <f>IF(D139="","",Messwerte!J118)</f>
        <v/>
      </c>
      <c r="F139" s="28" t="str">
        <f>Messwerte!K118</f>
        <v/>
      </c>
      <c r="G139" s="29" t="str">
        <f>Messwerte!L118</f>
        <v/>
      </c>
      <c r="H139" s="30" t="str">
        <f>Messwerte!M118</f>
        <v/>
      </c>
      <c r="I139" s="20"/>
      <c r="J139" s="30" t="str">
        <f>Messwerte!T118</f>
        <v/>
      </c>
      <c r="K139" s="20"/>
    </row>
    <row r="140" spans="3:11" x14ac:dyDescent="0.25">
      <c r="C140" s="32" t="str">
        <f>IF(Messwerte!C119="","",Messwerte!D119)</f>
        <v/>
      </c>
      <c r="D140" s="33" t="str">
        <f>IF(Messwerte!C119="","",Messwerte!C119)</f>
        <v/>
      </c>
      <c r="E140" s="34" t="str">
        <f>IF(D140="","",Messwerte!J119)</f>
        <v/>
      </c>
      <c r="F140" s="34" t="str">
        <f>Messwerte!K119</f>
        <v/>
      </c>
      <c r="G140" s="35" t="str">
        <f>Messwerte!L119</f>
        <v/>
      </c>
      <c r="H140" s="36" t="str">
        <f>Messwerte!M119</f>
        <v/>
      </c>
      <c r="I140" s="20"/>
      <c r="J140" s="36" t="str">
        <f>Messwerte!T119</f>
        <v/>
      </c>
      <c r="K140" s="20"/>
    </row>
    <row r="141" spans="3:11" x14ac:dyDescent="0.25">
      <c r="C141" s="26" t="str">
        <f>IF(Messwerte!C120="","",Messwerte!D120)</f>
        <v/>
      </c>
      <c r="D141" s="27" t="str">
        <f>IF(Messwerte!C120="","",Messwerte!C120)</f>
        <v/>
      </c>
      <c r="E141" s="28" t="str">
        <f>IF(D141="","",Messwerte!J120)</f>
        <v/>
      </c>
      <c r="F141" s="28" t="str">
        <f>Messwerte!K120</f>
        <v/>
      </c>
      <c r="G141" s="29" t="str">
        <f>Messwerte!L120</f>
        <v/>
      </c>
      <c r="H141" s="30" t="str">
        <f>Messwerte!M120</f>
        <v/>
      </c>
      <c r="I141" s="20"/>
      <c r="J141" s="30" t="str">
        <f>Messwerte!T120</f>
        <v/>
      </c>
      <c r="K141" s="20"/>
    </row>
    <row r="142" spans="3:11" x14ac:dyDescent="0.25">
      <c r="C142" s="32" t="str">
        <f>IF(Messwerte!C121="","",Messwerte!D121)</f>
        <v/>
      </c>
      <c r="D142" s="33" t="str">
        <f>IF(Messwerte!C121="","",Messwerte!C121)</f>
        <v/>
      </c>
      <c r="E142" s="34" t="str">
        <f>IF(D142="","",Messwerte!J121)</f>
        <v/>
      </c>
      <c r="F142" s="34" t="str">
        <f>Messwerte!K121</f>
        <v/>
      </c>
      <c r="G142" s="35" t="str">
        <f>Messwerte!L121</f>
        <v/>
      </c>
      <c r="H142" s="36" t="str">
        <f>Messwerte!M121</f>
        <v/>
      </c>
      <c r="I142" s="20"/>
      <c r="J142" s="36" t="str">
        <f>Messwerte!T121</f>
        <v/>
      </c>
      <c r="K142" s="20"/>
    </row>
    <row r="143" spans="3:11" x14ac:dyDescent="0.25">
      <c r="C143" s="26" t="str">
        <f>IF(Messwerte!C122="","",Messwerte!D122)</f>
        <v/>
      </c>
      <c r="D143" s="38" t="str">
        <f>IF(Messwerte!C122="","",Messwerte!C122)</f>
        <v/>
      </c>
      <c r="E143" s="28" t="str">
        <f>IF(D143="","",Messwerte!J122)</f>
        <v/>
      </c>
      <c r="F143" s="28" t="str">
        <f>Messwerte!K122</f>
        <v/>
      </c>
      <c r="G143" s="29" t="str">
        <f>Messwerte!L122</f>
        <v/>
      </c>
      <c r="H143" s="30" t="str">
        <f>Messwerte!M122</f>
        <v/>
      </c>
      <c r="I143" s="20"/>
      <c r="J143" s="30" t="str">
        <f>Messwerte!T122</f>
        <v/>
      </c>
      <c r="K143" s="20"/>
    </row>
    <row r="144" spans="3:11" x14ac:dyDescent="0.25">
      <c r="C144" s="32" t="str">
        <f>IF(Messwerte!C123="","",Messwerte!D123)</f>
        <v/>
      </c>
      <c r="D144" s="33" t="str">
        <f>IF(Messwerte!C123="","",Messwerte!C123)</f>
        <v/>
      </c>
      <c r="E144" s="34" t="str">
        <f>IF(D144="","",Messwerte!J123)</f>
        <v/>
      </c>
      <c r="F144" s="34" t="str">
        <f>Messwerte!K123</f>
        <v/>
      </c>
      <c r="G144" s="35" t="str">
        <f>Messwerte!L123</f>
        <v/>
      </c>
      <c r="H144" s="36" t="str">
        <f>Messwerte!M123</f>
        <v/>
      </c>
      <c r="I144" s="20"/>
      <c r="J144" s="36" t="str">
        <f>Messwerte!T123</f>
        <v/>
      </c>
      <c r="K144" s="20"/>
    </row>
    <row r="145" spans="3:11" x14ac:dyDescent="0.25">
      <c r="C145" s="26" t="str">
        <f>IF(Messwerte!C124="","",Messwerte!D124)</f>
        <v/>
      </c>
      <c r="D145" s="27" t="str">
        <f>IF(Messwerte!C124="","",Messwerte!C124)</f>
        <v/>
      </c>
      <c r="E145" s="28" t="str">
        <f>IF(D145="","",Messwerte!J124)</f>
        <v/>
      </c>
      <c r="F145" s="28" t="str">
        <f>Messwerte!K124</f>
        <v/>
      </c>
      <c r="G145" s="29" t="str">
        <f>Messwerte!L124</f>
        <v/>
      </c>
      <c r="H145" s="30" t="str">
        <f>Messwerte!M124</f>
        <v/>
      </c>
      <c r="I145" s="20"/>
      <c r="J145" s="30" t="str">
        <f>Messwerte!T124</f>
        <v/>
      </c>
      <c r="K145" s="20"/>
    </row>
    <row r="146" spans="3:11" x14ac:dyDescent="0.25">
      <c r="C146" s="32" t="str">
        <f>IF(Messwerte!C125="","",Messwerte!D125)</f>
        <v/>
      </c>
      <c r="D146" s="33" t="str">
        <f>IF(Messwerte!C125="","",Messwerte!C125)</f>
        <v/>
      </c>
      <c r="E146" s="34" t="str">
        <f>IF(D146="","",Messwerte!J125)</f>
        <v/>
      </c>
      <c r="F146" s="34" t="str">
        <f>Messwerte!K125</f>
        <v/>
      </c>
      <c r="G146" s="35" t="str">
        <f>Messwerte!L125</f>
        <v/>
      </c>
      <c r="H146" s="36" t="str">
        <f>Messwerte!M125</f>
        <v/>
      </c>
      <c r="I146" s="20"/>
      <c r="J146" s="36" t="str">
        <f>Messwerte!T125</f>
        <v/>
      </c>
      <c r="K146" s="20"/>
    </row>
    <row r="147" spans="3:11" x14ac:dyDescent="0.25">
      <c r="C147" s="26" t="str">
        <f>IF(Messwerte!C126="","",Messwerte!D126)</f>
        <v/>
      </c>
      <c r="D147" s="38" t="str">
        <f>IF(Messwerte!C126="","",Messwerte!C126)</f>
        <v/>
      </c>
      <c r="E147" s="28" t="str">
        <f>IF(D147="","",Messwerte!J126)</f>
        <v/>
      </c>
      <c r="F147" s="28" t="str">
        <f>Messwerte!K126</f>
        <v/>
      </c>
      <c r="G147" s="29" t="str">
        <f>Messwerte!L126</f>
        <v/>
      </c>
      <c r="H147" s="30" t="str">
        <f>Messwerte!M126</f>
        <v/>
      </c>
      <c r="I147" s="20"/>
      <c r="J147" s="30" t="str">
        <f>Messwerte!T126</f>
        <v/>
      </c>
      <c r="K147" s="20"/>
    </row>
    <row r="148" spans="3:11" x14ac:dyDescent="0.25">
      <c r="C148" s="32" t="str">
        <f>IF(Messwerte!C127="","",Messwerte!D127)</f>
        <v/>
      </c>
      <c r="D148" s="33" t="str">
        <f>IF(Messwerte!C127="","",Messwerte!C127)</f>
        <v/>
      </c>
      <c r="E148" s="34" t="str">
        <f>IF(D148="","",Messwerte!J127)</f>
        <v/>
      </c>
      <c r="F148" s="34" t="str">
        <f>Messwerte!K127</f>
        <v/>
      </c>
      <c r="G148" s="35" t="str">
        <f>Messwerte!L127</f>
        <v/>
      </c>
      <c r="H148" s="36" t="str">
        <f>Messwerte!M127</f>
        <v/>
      </c>
      <c r="I148" s="20"/>
      <c r="J148" s="36" t="str">
        <f>Messwerte!T127</f>
        <v/>
      </c>
      <c r="K148" s="20"/>
    </row>
    <row r="149" spans="3:11" x14ac:dyDescent="0.25">
      <c r="C149" s="26" t="str">
        <f>IF(Messwerte!C128="","",Messwerte!D128)</f>
        <v/>
      </c>
      <c r="D149" s="27" t="str">
        <f>IF(Messwerte!C128="","",Messwerte!C128)</f>
        <v/>
      </c>
      <c r="E149" s="28" t="str">
        <f>IF(D149="","",Messwerte!J128)</f>
        <v/>
      </c>
      <c r="F149" s="28" t="str">
        <f>Messwerte!K128</f>
        <v/>
      </c>
      <c r="G149" s="29" t="str">
        <f>Messwerte!L128</f>
        <v/>
      </c>
      <c r="H149" s="30" t="str">
        <f>Messwerte!M128</f>
        <v/>
      </c>
      <c r="I149" s="20"/>
      <c r="J149" s="30" t="str">
        <f>Messwerte!T128</f>
        <v/>
      </c>
      <c r="K149" s="20"/>
    </row>
    <row r="150" spans="3:11" x14ac:dyDescent="0.25">
      <c r="C150" s="32" t="str">
        <f>IF(Messwerte!C129="","",Messwerte!D129)</f>
        <v/>
      </c>
      <c r="D150" s="33" t="str">
        <f>IF(Messwerte!C129="","",Messwerte!C129)</f>
        <v/>
      </c>
      <c r="E150" s="34" t="str">
        <f>IF(D150="","",Messwerte!J129)</f>
        <v/>
      </c>
      <c r="F150" s="34" t="str">
        <f>Messwerte!K129</f>
        <v/>
      </c>
      <c r="G150" s="35" t="str">
        <f>Messwerte!L129</f>
        <v/>
      </c>
      <c r="H150" s="36" t="str">
        <f>Messwerte!M129</f>
        <v/>
      </c>
      <c r="I150" s="20"/>
      <c r="J150" s="36" t="str">
        <f>Messwerte!T129</f>
        <v/>
      </c>
      <c r="K150" s="20"/>
    </row>
    <row r="151" spans="3:11" x14ac:dyDescent="0.25">
      <c r="C151" s="26" t="str">
        <f>IF(Messwerte!C130="","",Messwerte!D130)</f>
        <v/>
      </c>
      <c r="D151" s="38" t="str">
        <f>IF(Messwerte!C130="","",Messwerte!C130)</f>
        <v/>
      </c>
      <c r="E151" s="28" t="str">
        <f>IF(D151="","",Messwerte!J130)</f>
        <v/>
      </c>
      <c r="F151" s="28" t="str">
        <f>Messwerte!K130</f>
        <v/>
      </c>
      <c r="G151" s="29" t="str">
        <f>Messwerte!L130</f>
        <v/>
      </c>
      <c r="H151" s="30" t="str">
        <f>Messwerte!M130</f>
        <v/>
      </c>
      <c r="I151" s="20"/>
      <c r="J151" s="30" t="str">
        <f>Messwerte!T130</f>
        <v/>
      </c>
      <c r="K151" s="20"/>
    </row>
    <row r="152" spans="3:11" x14ac:dyDescent="0.25">
      <c r="C152" s="32" t="str">
        <f>IF(Messwerte!C131="","",Messwerte!D131)</f>
        <v/>
      </c>
      <c r="D152" s="33" t="str">
        <f>IF(Messwerte!C131="","",Messwerte!C131)</f>
        <v/>
      </c>
      <c r="E152" s="34" t="str">
        <f>IF(D152="","",Messwerte!J131)</f>
        <v/>
      </c>
      <c r="F152" s="34" t="str">
        <f>Messwerte!K131</f>
        <v/>
      </c>
      <c r="G152" s="35" t="str">
        <f>Messwerte!L131</f>
        <v/>
      </c>
      <c r="H152" s="36" t="str">
        <f>Messwerte!M131</f>
        <v/>
      </c>
      <c r="I152" s="20"/>
      <c r="J152" s="36" t="str">
        <f>Messwerte!T131</f>
        <v/>
      </c>
      <c r="K152" s="20"/>
    </row>
    <row r="153" spans="3:11" x14ac:dyDescent="0.25">
      <c r="C153" s="26" t="str">
        <f>IF(Messwerte!C132="","",Messwerte!D132)</f>
        <v/>
      </c>
      <c r="D153" s="27" t="str">
        <f>IF(Messwerte!C132="","",Messwerte!C132)</f>
        <v/>
      </c>
      <c r="E153" s="28" t="str">
        <f>IF(D153="","",Messwerte!J132)</f>
        <v/>
      </c>
      <c r="F153" s="28" t="str">
        <f>Messwerte!K132</f>
        <v/>
      </c>
      <c r="G153" s="29" t="str">
        <f>Messwerte!L132</f>
        <v/>
      </c>
      <c r="H153" s="30" t="str">
        <f>Messwerte!M132</f>
        <v/>
      </c>
      <c r="I153" s="20"/>
      <c r="J153" s="30" t="str">
        <f>Messwerte!T132</f>
        <v/>
      </c>
      <c r="K153" s="20"/>
    </row>
    <row r="154" spans="3:11" x14ac:dyDescent="0.25">
      <c r="C154" s="32" t="str">
        <f>IF(Messwerte!C133="","",Messwerte!D133)</f>
        <v/>
      </c>
      <c r="D154" s="33" t="str">
        <f>IF(Messwerte!C133="","",Messwerte!C133)</f>
        <v/>
      </c>
      <c r="E154" s="34" t="str">
        <f>IF(D154="","",Messwerte!J133)</f>
        <v/>
      </c>
      <c r="F154" s="34" t="str">
        <f>Messwerte!K133</f>
        <v/>
      </c>
      <c r="G154" s="35" t="str">
        <f>Messwerte!L133</f>
        <v/>
      </c>
      <c r="H154" s="36" t="str">
        <f>Messwerte!M133</f>
        <v/>
      </c>
      <c r="I154" s="20"/>
      <c r="J154" s="36" t="str">
        <f>Messwerte!T133</f>
        <v/>
      </c>
      <c r="K154" s="20"/>
    </row>
    <row r="155" spans="3:11" x14ac:dyDescent="0.25">
      <c r="C155" s="26" t="str">
        <f>IF(Messwerte!C134="","",Messwerte!D134)</f>
        <v/>
      </c>
      <c r="D155" s="38" t="str">
        <f>IF(Messwerte!C134="","",Messwerte!C134)</f>
        <v/>
      </c>
      <c r="E155" s="28" t="str">
        <f>IF(D155="","",Messwerte!J134)</f>
        <v/>
      </c>
      <c r="F155" s="28" t="str">
        <f>Messwerte!K134</f>
        <v/>
      </c>
      <c r="G155" s="29" t="str">
        <f>Messwerte!L134</f>
        <v/>
      </c>
      <c r="H155" s="30" t="str">
        <f>Messwerte!M134</f>
        <v/>
      </c>
      <c r="I155" s="20"/>
      <c r="J155" s="30" t="str">
        <f>Messwerte!T134</f>
        <v/>
      </c>
      <c r="K155" s="20"/>
    </row>
    <row r="156" spans="3:11" x14ac:dyDescent="0.25">
      <c r="C156" s="32" t="str">
        <f>IF(Messwerte!C135="","",Messwerte!D135)</f>
        <v/>
      </c>
      <c r="D156" s="33" t="str">
        <f>IF(Messwerte!C135="","",Messwerte!C135)</f>
        <v/>
      </c>
      <c r="E156" s="34" t="str">
        <f>IF(D156="","",Messwerte!J135)</f>
        <v/>
      </c>
      <c r="F156" s="34" t="str">
        <f>Messwerte!K135</f>
        <v/>
      </c>
      <c r="G156" s="35" t="str">
        <f>Messwerte!L135</f>
        <v/>
      </c>
      <c r="H156" s="36" t="str">
        <f>Messwerte!M135</f>
        <v/>
      </c>
      <c r="I156" s="20"/>
      <c r="J156" s="36" t="str">
        <f>Messwerte!T135</f>
        <v/>
      </c>
      <c r="K156" s="20"/>
    </row>
    <row r="157" spans="3:11" x14ac:dyDescent="0.25">
      <c r="C157" s="26" t="str">
        <f>IF(Messwerte!C136="","",Messwerte!D136)</f>
        <v/>
      </c>
      <c r="D157" s="27" t="str">
        <f>IF(Messwerte!C136="","",Messwerte!C136)</f>
        <v/>
      </c>
      <c r="E157" s="28" t="str">
        <f>IF(D157="","",Messwerte!J136)</f>
        <v/>
      </c>
      <c r="F157" s="28" t="str">
        <f>Messwerte!K136</f>
        <v/>
      </c>
      <c r="G157" s="29" t="str">
        <f>Messwerte!L136</f>
        <v/>
      </c>
      <c r="H157" s="30" t="str">
        <f>Messwerte!M136</f>
        <v/>
      </c>
      <c r="I157" s="20"/>
      <c r="J157" s="30" t="str">
        <f>Messwerte!T136</f>
        <v/>
      </c>
      <c r="K157" s="20"/>
    </row>
    <row r="158" spans="3:11" x14ac:dyDescent="0.25">
      <c r="C158" s="32" t="str">
        <f>IF(Messwerte!C137="","",Messwerte!D137)</f>
        <v/>
      </c>
      <c r="D158" s="33" t="str">
        <f>IF(Messwerte!C137="","",Messwerte!C137)</f>
        <v/>
      </c>
      <c r="E158" s="34" t="str">
        <f>IF(D158="","",Messwerte!J137)</f>
        <v/>
      </c>
      <c r="F158" s="34" t="str">
        <f>Messwerte!K137</f>
        <v/>
      </c>
      <c r="G158" s="35" t="str">
        <f>Messwerte!L137</f>
        <v/>
      </c>
      <c r="H158" s="36" t="str">
        <f>Messwerte!M137</f>
        <v/>
      </c>
      <c r="I158" s="20"/>
      <c r="J158" s="36" t="str">
        <f>Messwerte!T137</f>
        <v/>
      </c>
      <c r="K158" s="20"/>
    </row>
    <row r="159" spans="3:11" x14ac:dyDescent="0.25">
      <c r="C159" s="26" t="str">
        <f>IF(Messwerte!C138="","",Messwerte!D138)</f>
        <v/>
      </c>
      <c r="D159" s="38" t="str">
        <f>IF(Messwerte!C138="","",Messwerte!C138)</f>
        <v/>
      </c>
      <c r="E159" s="28" t="str">
        <f>IF(D159="","",Messwerte!J138)</f>
        <v/>
      </c>
      <c r="F159" s="28" t="str">
        <f>Messwerte!K138</f>
        <v/>
      </c>
      <c r="G159" s="29" t="str">
        <f>Messwerte!L138</f>
        <v/>
      </c>
      <c r="H159" s="30" t="str">
        <f>Messwerte!M138</f>
        <v/>
      </c>
      <c r="I159" s="20"/>
      <c r="J159" s="30" t="str">
        <f>Messwerte!T138</f>
        <v/>
      </c>
      <c r="K159" s="20"/>
    </row>
    <row r="160" spans="3:11" x14ac:dyDescent="0.25">
      <c r="C160" s="32" t="str">
        <f>IF(Messwerte!C139="","",Messwerte!D139)</f>
        <v/>
      </c>
      <c r="D160" s="33" t="str">
        <f>IF(Messwerte!C139="","",Messwerte!C139)</f>
        <v/>
      </c>
      <c r="E160" s="34" t="str">
        <f>IF(D160="","",Messwerte!J139)</f>
        <v/>
      </c>
      <c r="F160" s="34" t="str">
        <f>Messwerte!K139</f>
        <v/>
      </c>
      <c r="G160" s="35" t="str">
        <f>Messwerte!L139</f>
        <v/>
      </c>
      <c r="H160" s="36" t="str">
        <f>Messwerte!M139</f>
        <v/>
      </c>
      <c r="I160" s="20"/>
      <c r="J160" s="36" t="str">
        <f>Messwerte!T139</f>
        <v/>
      </c>
      <c r="K160" s="20"/>
    </row>
    <row r="161" spans="3:11" x14ac:dyDescent="0.25">
      <c r="C161" s="26" t="str">
        <f>IF(Messwerte!C140="","",Messwerte!D140)</f>
        <v/>
      </c>
      <c r="D161" s="27" t="str">
        <f>IF(Messwerte!C140="","",Messwerte!C140)</f>
        <v/>
      </c>
      <c r="E161" s="28" t="str">
        <f>IF(D161="","",Messwerte!J140)</f>
        <v/>
      </c>
      <c r="F161" s="28" t="str">
        <f>Messwerte!K140</f>
        <v/>
      </c>
      <c r="G161" s="29" t="str">
        <f>Messwerte!L140</f>
        <v/>
      </c>
      <c r="H161" s="30" t="str">
        <f>Messwerte!M140</f>
        <v/>
      </c>
      <c r="I161" s="20"/>
      <c r="J161" s="30" t="str">
        <f>Messwerte!T140</f>
        <v/>
      </c>
      <c r="K161" s="20"/>
    </row>
    <row r="162" spans="3:11" x14ac:dyDescent="0.25">
      <c r="C162" s="32" t="str">
        <f>IF(Messwerte!C141="","",Messwerte!D141)</f>
        <v/>
      </c>
      <c r="D162" s="33" t="str">
        <f>IF(Messwerte!C141="","",Messwerte!C141)</f>
        <v/>
      </c>
      <c r="E162" s="34" t="str">
        <f>IF(D162="","",Messwerte!J141)</f>
        <v/>
      </c>
      <c r="F162" s="34" t="str">
        <f>Messwerte!K141</f>
        <v/>
      </c>
      <c r="G162" s="35" t="str">
        <f>Messwerte!L141</f>
        <v/>
      </c>
      <c r="H162" s="36" t="str">
        <f>Messwerte!M141</f>
        <v/>
      </c>
      <c r="I162" s="20"/>
      <c r="J162" s="36" t="str">
        <f>Messwerte!T141</f>
        <v/>
      </c>
      <c r="K162" s="20"/>
    </row>
    <row r="163" spans="3:11" x14ac:dyDescent="0.25">
      <c r="C163" s="26" t="str">
        <f>IF(Messwerte!C142="","",Messwerte!D142)</f>
        <v/>
      </c>
      <c r="D163" s="38" t="str">
        <f>IF(Messwerte!C142="","",Messwerte!C142)</f>
        <v/>
      </c>
      <c r="E163" s="28" t="str">
        <f>IF(D163="","",Messwerte!J142)</f>
        <v/>
      </c>
      <c r="F163" s="28" t="str">
        <f>Messwerte!K142</f>
        <v/>
      </c>
      <c r="G163" s="29" t="str">
        <f>Messwerte!L142</f>
        <v/>
      </c>
      <c r="H163" s="30" t="str">
        <f>Messwerte!M142</f>
        <v/>
      </c>
      <c r="I163" s="20"/>
      <c r="J163" s="30" t="str">
        <f>Messwerte!T142</f>
        <v/>
      </c>
      <c r="K163" s="20"/>
    </row>
    <row r="164" spans="3:11" x14ac:dyDescent="0.25">
      <c r="C164" s="32" t="str">
        <f>IF(Messwerte!C143="","",Messwerte!D143)</f>
        <v/>
      </c>
      <c r="D164" s="33" t="str">
        <f>IF(Messwerte!C143="","",Messwerte!C143)</f>
        <v/>
      </c>
      <c r="E164" s="34" t="str">
        <f>IF(D164="","",Messwerte!J143)</f>
        <v/>
      </c>
      <c r="F164" s="34" t="str">
        <f>Messwerte!K143</f>
        <v/>
      </c>
      <c r="G164" s="35" t="str">
        <f>Messwerte!L143</f>
        <v/>
      </c>
      <c r="H164" s="36" t="str">
        <f>Messwerte!M143</f>
        <v/>
      </c>
      <c r="I164" s="20"/>
      <c r="J164" s="36" t="str">
        <f>Messwerte!T143</f>
        <v/>
      </c>
      <c r="K164" s="20"/>
    </row>
    <row r="165" spans="3:11" x14ac:dyDescent="0.25">
      <c r="C165" s="26" t="str">
        <f>IF(Messwerte!C144="","",Messwerte!D144)</f>
        <v/>
      </c>
      <c r="D165" s="27" t="str">
        <f>IF(Messwerte!C144="","",Messwerte!C144)</f>
        <v/>
      </c>
      <c r="E165" s="28" t="str">
        <f>IF(D165="","",Messwerte!J144)</f>
        <v/>
      </c>
      <c r="F165" s="28" t="str">
        <f>Messwerte!K144</f>
        <v/>
      </c>
      <c r="G165" s="29" t="str">
        <f>Messwerte!L144</f>
        <v/>
      </c>
      <c r="H165" s="30" t="str">
        <f>Messwerte!M144</f>
        <v/>
      </c>
      <c r="I165" s="20"/>
      <c r="J165" s="30" t="str">
        <f>Messwerte!T144</f>
        <v/>
      </c>
      <c r="K165" s="20"/>
    </row>
    <row r="166" spans="3:11" x14ac:dyDescent="0.25">
      <c r="C166" s="32" t="str">
        <f>IF(Messwerte!C145="","",Messwerte!D145)</f>
        <v/>
      </c>
      <c r="D166" s="33" t="str">
        <f>IF(Messwerte!C145="","",Messwerte!C145)</f>
        <v/>
      </c>
      <c r="E166" s="34" t="str">
        <f>IF(D166="","",Messwerte!J145)</f>
        <v/>
      </c>
      <c r="F166" s="34" t="str">
        <f>Messwerte!K145</f>
        <v/>
      </c>
      <c r="G166" s="35" t="str">
        <f>Messwerte!L145</f>
        <v/>
      </c>
      <c r="H166" s="36" t="str">
        <f>Messwerte!M145</f>
        <v/>
      </c>
      <c r="I166" s="20"/>
      <c r="J166" s="36" t="str">
        <f>Messwerte!T145</f>
        <v/>
      </c>
      <c r="K166" s="20"/>
    </row>
    <row r="167" spans="3:11" x14ac:dyDescent="0.25">
      <c r="C167" s="26" t="str">
        <f>IF(Messwerte!C146="","",Messwerte!D146)</f>
        <v/>
      </c>
      <c r="D167" s="38" t="str">
        <f>IF(Messwerte!C146="","",Messwerte!C146)</f>
        <v/>
      </c>
      <c r="E167" s="28" t="str">
        <f>IF(D167="","",Messwerte!J146)</f>
        <v/>
      </c>
      <c r="F167" s="28" t="str">
        <f>Messwerte!K146</f>
        <v/>
      </c>
      <c r="G167" s="29" t="str">
        <f>Messwerte!L146</f>
        <v/>
      </c>
      <c r="H167" s="30" t="str">
        <f>Messwerte!M146</f>
        <v/>
      </c>
      <c r="I167" s="20"/>
      <c r="J167" s="30" t="str">
        <f>Messwerte!T146</f>
        <v/>
      </c>
      <c r="K167" s="20"/>
    </row>
    <row r="168" spans="3:11" x14ac:dyDescent="0.25">
      <c r="C168" s="32" t="str">
        <f>IF(Messwerte!C147="","",Messwerte!D147)</f>
        <v/>
      </c>
      <c r="D168" s="33" t="str">
        <f>IF(Messwerte!C147="","",Messwerte!C147)</f>
        <v/>
      </c>
      <c r="E168" s="34" t="str">
        <f>IF(D168="","",Messwerte!J147)</f>
        <v/>
      </c>
      <c r="F168" s="34" t="str">
        <f>Messwerte!K147</f>
        <v/>
      </c>
      <c r="G168" s="35" t="str">
        <f>Messwerte!L147</f>
        <v/>
      </c>
      <c r="H168" s="36" t="str">
        <f>Messwerte!M147</f>
        <v/>
      </c>
      <c r="I168" s="20"/>
      <c r="J168" s="36" t="str">
        <f>Messwerte!T147</f>
        <v/>
      </c>
      <c r="K168" s="20"/>
    </row>
    <row r="169" spans="3:11" x14ac:dyDescent="0.25">
      <c r="C169" s="26" t="str">
        <f>IF(Messwerte!C148="","",Messwerte!D148)</f>
        <v/>
      </c>
      <c r="D169" s="27" t="str">
        <f>IF(Messwerte!C148="","",Messwerte!C148)</f>
        <v/>
      </c>
      <c r="E169" s="28" t="str">
        <f>IF(D169="","",Messwerte!J148)</f>
        <v/>
      </c>
      <c r="F169" s="28" t="str">
        <f>Messwerte!K148</f>
        <v/>
      </c>
      <c r="G169" s="29" t="str">
        <f>Messwerte!L148</f>
        <v/>
      </c>
      <c r="H169" s="30" t="str">
        <f>Messwerte!M148</f>
        <v/>
      </c>
      <c r="I169" s="20"/>
      <c r="J169" s="30" t="str">
        <f>Messwerte!T148</f>
        <v/>
      </c>
      <c r="K169" s="20"/>
    </row>
    <row r="170" spans="3:11" x14ac:dyDescent="0.25">
      <c r="C170" s="32" t="str">
        <f>IF(Messwerte!C149="","",Messwerte!D149)</f>
        <v/>
      </c>
      <c r="D170" s="33" t="str">
        <f>IF(Messwerte!C149="","",Messwerte!C149)</f>
        <v/>
      </c>
      <c r="E170" s="34" t="str">
        <f>IF(D170="","",Messwerte!J149)</f>
        <v/>
      </c>
      <c r="F170" s="34" t="str">
        <f>Messwerte!K149</f>
        <v/>
      </c>
      <c r="G170" s="35" t="str">
        <f>Messwerte!L149</f>
        <v/>
      </c>
      <c r="H170" s="36" t="str">
        <f>Messwerte!M149</f>
        <v/>
      </c>
      <c r="I170" s="20"/>
      <c r="J170" s="36" t="str">
        <f>Messwerte!T149</f>
        <v/>
      </c>
      <c r="K170" s="20"/>
    </row>
    <row r="171" spans="3:11" x14ac:dyDescent="0.25">
      <c r="C171" s="26" t="str">
        <f>IF(Messwerte!C150="","",Messwerte!D150)</f>
        <v/>
      </c>
      <c r="D171" s="38" t="str">
        <f>IF(Messwerte!C150="","",Messwerte!C150)</f>
        <v/>
      </c>
      <c r="E171" s="28" t="str">
        <f>IF(D171="","",Messwerte!J150)</f>
        <v/>
      </c>
      <c r="F171" s="28" t="str">
        <f>Messwerte!K150</f>
        <v/>
      </c>
      <c r="G171" s="29" t="str">
        <f>Messwerte!L150</f>
        <v/>
      </c>
      <c r="H171" s="30" t="str">
        <f>Messwerte!M150</f>
        <v/>
      </c>
      <c r="I171" s="20"/>
      <c r="J171" s="30" t="str">
        <f>Messwerte!T150</f>
        <v/>
      </c>
      <c r="K171" s="20"/>
    </row>
    <row r="172" spans="3:11" x14ac:dyDescent="0.25">
      <c r="C172" s="32" t="str">
        <f>IF(Messwerte!C151="","",Messwerte!D151)</f>
        <v/>
      </c>
      <c r="D172" s="33" t="str">
        <f>IF(Messwerte!C151="","",Messwerte!C151)</f>
        <v/>
      </c>
      <c r="E172" s="34" t="str">
        <f>IF(D172="","",Messwerte!J151)</f>
        <v/>
      </c>
      <c r="F172" s="34" t="str">
        <f>Messwerte!K151</f>
        <v/>
      </c>
      <c r="G172" s="35" t="str">
        <f>Messwerte!L151</f>
        <v/>
      </c>
      <c r="H172" s="36" t="str">
        <f>Messwerte!M151</f>
        <v/>
      </c>
      <c r="I172" s="20"/>
      <c r="J172" s="36" t="str">
        <f>Messwerte!T151</f>
        <v/>
      </c>
      <c r="K172" s="20"/>
    </row>
    <row r="173" spans="3:11" x14ac:dyDescent="0.25">
      <c r="C173" s="26" t="str">
        <f>IF(Messwerte!C152="","",Messwerte!D152)</f>
        <v/>
      </c>
      <c r="D173" s="27" t="str">
        <f>IF(Messwerte!C152="","",Messwerte!C152)</f>
        <v/>
      </c>
      <c r="E173" s="28" t="str">
        <f>IF(D173="","",Messwerte!J152)</f>
        <v/>
      </c>
      <c r="F173" s="28" t="str">
        <f>Messwerte!K152</f>
        <v/>
      </c>
      <c r="G173" s="29" t="str">
        <f>Messwerte!L152</f>
        <v/>
      </c>
      <c r="H173" s="30" t="str">
        <f>Messwerte!M152</f>
        <v/>
      </c>
      <c r="I173" s="20"/>
      <c r="J173" s="30" t="str">
        <f>Messwerte!T152</f>
        <v/>
      </c>
      <c r="K173" s="20"/>
    </row>
    <row r="174" spans="3:11" x14ac:dyDescent="0.25">
      <c r="C174" s="32" t="str">
        <f>IF(Messwerte!C153="","",Messwerte!D153)</f>
        <v/>
      </c>
      <c r="D174" s="33" t="str">
        <f>IF(Messwerte!C153="","",Messwerte!C153)</f>
        <v/>
      </c>
      <c r="E174" s="34" t="str">
        <f>IF(D174="","",Messwerte!J153)</f>
        <v/>
      </c>
      <c r="F174" s="34" t="str">
        <f>Messwerte!K153</f>
        <v/>
      </c>
      <c r="G174" s="35" t="str">
        <f>Messwerte!L153</f>
        <v/>
      </c>
      <c r="H174" s="36" t="str">
        <f>Messwerte!M153</f>
        <v/>
      </c>
      <c r="I174" s="20"/>
      <c r="J174" s="36" t="str">
        <f>Messwerte!T153</f>
        <v/>
      </c>
      <c r="K174" s="20"/>
    </row>
    <row r="175" spans="3:11" x14ac:dyDescent="0.25">
      <c r="C175" s="26" t="str">
        <f>IF(Messwerte!C154="","",Messwerte!D154)</f>
        <v/>
      </c>
      <c r="D175" s="38" t="str">
        <f>IF(Messwerte!C154="","",Messwerte!C154)</f>
        <v/>
      </c>
      <c r="E175" s="28" t="str">
        <f>IF(D175="","",Messwerte!J154)</f>
        <v/>
      </c>
      <c r="F175" s="28" t="str">
        <f>Messwerte!K154</f>
        <v/>
      </c>
      <c r="G175" s="29" t="str">
        <f>Messwerte!L154</f>
        <v/>
      </c>
      <c r="H175" s="30" t="str">
        <f>Messwerte!M154</f>
        <v/>
      </c>
      <c r="I175" s="20"/>
      <c r="J175" s="30" t="str">
        <f>Messwerte!T154</f>
        <v/>
      </c>
      <c r="K175" s="20"/>
    </row>
    <row r="176" spans="3:11" x14ac:dyDescent="0.25">
      <c r="C176" s="32" t="str">
        <f>IF(Messwerte!C155="","",Messwerte!D155)</f>
        <v/>
      </c>
      <c r="D176" s="33" t="str">
        <f>IF(Messwerte!C155="","",Messwerte!C155)</f>
        <v/>
      </c>
      <c r="E176" s="34" t="str">
        <f>IF(D176="","",Messwerte!J155)</f>
        <v/>
      </c>
      <c r="F176" s="34" t="str">
        <f>Messwerte!K155</f>
        <v/>
      </c>
      <c r="G176" s="35" t="str">
        <f>Messwerte!L155</f>
        <v/>
      </c>
      <c r="H176" s="36" t="str">
        <f>Messwerte!M155</f>
        <v/>
      </c>
      <c r="I176" s="20"/>
      <c r="J176" s="36" t="str">
        <f>Messwerte!T155</f>
        <v/>
      </c>
      <c r="K176" s="20"/>
    </row>
    <row r="177" spans="3:11" x14ac:dyDescent="0.25">
      <c r="C177" s="26" t="str">
        <f>IF(Messwerte!C156="","",Messwerte!D156)</f>
        <v/>
      </c>
      <c r="D177" s="27" t="str">
        <f>IF(Messwerte!C156="","",Messwerte!C156)</f>
        <v/>
      </c>
      <c r="E177" s="28" t="str">
        <f>IF(D177="","",Messwerte!J156)</f>
        <v/>
      </c>
      <c r="F177" s="28" t="str">
        <f>Messwerte!K156</f>
        <v/>
      </c>
      <c r="G177" s="29" t="str">
        <f>Messwerte!L156</f>
        <v/>
      </c>
      <c r="H177" s="30" t="str">
        <f>Messwerte!M156</f>
        <v/>
      </c>
      <c r="I177" s="20"/>
      <c r="J177" s="30" t="str">
        <f>Messwerte!T156</f>
        <v/>
      </c>
      <c r="K177" s="20"/>
    </row>
    <row r="178" spans="3:11" x14ac:dyDescent="0.25">
      <c r="C178" s="32" t="str">
        <f>IF(Messwerte!C157="","",Messwerte!D157)</f>
        <v/>
      </c>
      <c r="D178" s="33" t="str">
        <f>IF(Messwerte!C157="","",Messwerte!C157)</f>
        <v/>
      </c>
      <c r="E178" s="34" t="str">
        <f>IF(D178="","",Messwerte!J157)</f>
        <v/>
      </c>
      <c r="F178" s="34" t="str">
        <f>Messwerte!K157</f>
        <v/>
      </c>
      <c r="G178" s="35" t="str">
        <f>Messwerte!L157</f>
        <v/>
      </c>
      <c r="H178" s="36" t="str">
        <f>Messwerte!M157</f>
        <v/>
      </c>
      <c r="I178" s="20"/>
      <c r="J178" s="36" t="str">
        <f>Messwerte!T157</f>
        <v/>
      </c>
      <c r="K178" s="20"/>
    </row>
    <row r="179" spans="3:11" x14ac:dyDescent="0.25">
      <c r="C179" s="26" t="str">
        <f>IF(Messwerte!C158="","",Messwerte!D158)</f>
        <v/>
      </c>
      <c r="D179" s="38" t="str">
        <f>IF(Messwerte!C158="","",Messwerte!C158)</f>
        <v/>
      </c>
      <c r="E179" s="28" t="str">
        <f>IF(D179="","",Messwerte!J158)</f>
        <v/>
      </c>
      <c r="F179" s="28" t="str">
        <f>Messwerte!K158</f>
        <v/>
      </c>
      <c r="G179" s="29" t="str">
        <f>Messwerte!L158</f>
        <v/>
      </c>
      <c r="H179" s="30" t="str">
        <f>Messwerte!M158</f>
        <v/>
      </c>
      <c r="I179" s="20"/>
      <c r="J179" s="30" t="str">
        <f>Messwerte!T158</f>
        <v/>
      </c>
      <c r="K179" s="20"/>
    </row>
    <row r="180" spans="3:11" x14ac:dyDescent="0.25">
      <c r="C180" s="32" t="str">
        <f>IF(Messwerte!C159="","",Messwerte!D159)</f>
        <v/>
      </c>
      <c r="D180" s="33" t="str">
        <f>IF(Messwerte!C159="","",Messwerte!C159)</f>
        <v/>
      </c>
      <c r="E180" s="34" t="str">
        <f>IF(D180="","",Messwerte!J159)</f>
        <v/>
      </c>
      <c r="F180" s="34" t="str">
        <f>Messwerte!K159</f>
        <v/>
      </c>
      <c r="G180" s="35" t="str">
        <f>Messwerte!L159</f>
        <v/>
      </c>
      <c r="H180" s="36" t="str">
        <f>Messwerte!M159</f>
        <v/>
      </c>
      <c r="I180" s="20"/>
      <c r="J180" s="36" t="str">
        <f>Messwerte!T159</f>
        <v/>
      </c>
      <c r="K180" s="20"/>
    </row>
    <row r="181" spans="3:11" x14ac:dyDescent="0.25">
      <c r="C181" s="26" t="str">
        <f>IF(Messwerte!C160="","",Messwerte!D160)</f>
        <v/>
      </c>
      <c r="D181" s="27" t="str">
        <f>IF(Messwerte!C160="","",Messwerte!C160)</f>
        <v/>
      </c>
      <c r="E181" s="28" t="str">
        <f>IF(D181="","",Messwerte!J160)</f>
        <v/>
      </c>
      <c r="F181" s="28" t="str">
        <f>Messwerte!K160</f>
        <v/>
      </c>
      <c r="G181" s="29" t="str">
        <f>Messwerte!L160</f>
        <v/>
      </c>
      <c r="H181" s="30" t="str">
        <f>Messwerte!M160</f>
        <v/>
      </c>
      <c r="I181" s="20"/>
      <c r="J181" s="30" t="str">
        <f>Messwerte!T160</f>
        <v/>
      </c>
      <c r="K181" s="20"/>
    </row>
    <row r="182" spans="3:11" x14ac:dyDescent="0.25">
      <c r="C182" s="32" t="str">
        <f>IF(Messwerte!C161="","",Messwerte!D161)</f>
        <v/>
      </c>
      <c r="D182" s="33" t="str">
        <f>IF(Messwerte!C161="","",Messwerte!C161)</f>
        <v/>
      </c>
      <c r="E182" s="34" t="str">
        <f>IF(D182="","",Messwerte!J161)</f>
        <v/>
      </c>
      <c r="F182" s="34" t="str">
        <f>Messwerte!K161</f>
        <v/>
      </c>
      <c r="G182" s="35" t="str">
        <f>Messwerte!L161</f>
        <v/>
      </c>
      <c r="H182" s="36" t="str">
        <f>Messwerte!M161</f>
        <v/>
      </c>
      <c r="I182" s="20"/>
      <c r="J182" s="36" t="str">
        <f>Messwerte!T161</f>
        <v/>
      </c>
      <c r="K182" s="20"/>
    </row>
    <row r="183" spans="3:11" x14ac:dyDescent="0.25">
      <c r="C183" s="26" t="str">
        <f>IF(Messwerte!C162="","",Messwerte!D162)</f>
        <v/>
      </c>
      <c r="D183" s="38" t="str">
        <f>IF(Messwerte!C162="","",Messwerte!C162)</f>
        <v/>
      </c>
      <c r="E183" s="28" t="str">
        <f>IF(D183="","",Messwerte!J162)</f>
        <v/>
      </c>
      <c r="F183" s="28" t="str">
        <f>Messwerte!K162</f>
        <v/>
      </c>
      <c r="G183" s="29" t="str">
        <f>Messwerte!L162</f>
        <v/>
      </c>
      <c r="H183" s="30" t="str">
        <f>Messwerte!M162</f>
        <v/>
      </c>
      <c r="I183" s="20"/>
      <c r="J183" s="30" t="str">
        <f>Messwerte!T162</f>
        <v/>
      </c>
      <c r="K183" s="20"/>
    </row>
    <row r="184" spans="3:11" x14ac:dyDescent="0.25">
      <c r="C184" s="32" t="str">
        <f>IF(Messwerte!C163="","",Messwerte!D163)</f>
        <v/>
      </c>
      <c r="D184" s="33" t="str">
        <f>IF(Messwerte!C163="","",Messwerte!C163)</f>
        <v/>
      </c>
      <c r="E184" s="34" t="str">
        <f>IF(D184="","",Messwerte!J163)</f>
        <v/>
      </c>
      <c r="F184" s="34" t="str">
        <f>Messwerte!K163</f>
        <v/>
      </c>
      <c r="G184" s="35" t="str">
        <f>Messwerte!L163</f>
        <v/>
      </c>
      <c r="H184" s="36" t="str">
        <f>Messwerte!M163</f>
        <v/>
      </c>
      <c r="I184" s="20"/>
      <c r="J184" s="36" t="str">
        <f>Messwerte!T163</f>
        <v/>
      </c>
      <c r="K184" s="20"/>
    </row>
    <row r="185" spans="3:11" x14ac:dyDescent="0.25">
      <c r="C185" s="26" t="str">
        <f>IF(Messwerte!C164="","",Messwerte!D164)</f>
        <v/>
      </c>
      <c r="D185" s="27" t="str">
        <f>IF(Messwerte!C164="","",Messwerte!C164)</f>
        <v/>
      </c>
      <c r="E185" s="28" t="str">
        <f>IF(D185="","",Messwerte!J164)</f>
        <v/>
      </c>
      <c r="F185" s="28" t="str">
        <f>Messwerte!K164</f>
        <v/>
      </c>
      <c r="G185" s="29" t="str">
        <f>Messwerte!L164</f>
        <v/>
      </c>
      <c r="H185" s="30" t="str">
        <f>Messwerte!M164</f>
        <v/>
      </c>
      <c r="I185" s="20"/>
      <c r="J185" s="30" t="str">
        <f>Messwerte!T164</f>
        <v/>
      </c>
      <c r="K185" s="20"/>
    </row>
    <row r="186" spans="3:11" x14ac:dyDescent="0.25">
      <c r="C186" s="32" t="str">
        <f>IF(Messwerte!C165="","",Messwerte!D165)</f>
        <v/>
      </c>
      <c r="D186" s="33" t="str">
        <f>IF(Messwerte!C165="","",Messwerte!C165)</f>
        <v/>
      </c>
      <c r="E186" s="34" t="str">
        <f>IF(D186="","",Messwerte!J165)</f>
        <v/>
      </c>
      <c r="F186" s="34" t="str">
        <f>Messwerte!K165</f>
        <v/>
      </c>
      <c r="G186" s="35" t="str">
        <f>Messwerte!L165</f>
        <v/>
      </c>
      <c r="H186" s="36" t="str">
        <f>Messwerte!M165</f>
        <v/>
      </c>
      <c r="I186" s="20"/>
      <c r="J186" s="36" t="str">
        <f>Messwerte!T165</f>
        <v/>
      </c>
      <c r="K186" s="20"/>
    </row>
    <row r="187" spans="3:11" x14ac:dyDescent="0.25">
      <c r="C187" s="26" t="str">
        <f>IF(Messwerte!C166="","",Messwerte!D166)</f>
        <v/>
      </c>
      <c r="D187" s="38" t="str">
        <f>IF(Messwerte!C166="","",Messwerte!C166)</f>
        <v/>
      </c>
      <c r="E187" s="28" t="str">
        <f>IF(D187="","",Messwerte!J166)</f>
        <v/>
      </c>
      <c r="F187" s="28" t="str">
        <f>Messwerte!K166</f>
        <v/>
      </c>
      <c r="G187" s="29" t="str">
        <f>Messwerte!L166</f>
        <v/>
      </c>
      <c r="H187" s="30" t="str">
        <f>Messwerte!M166</f>
        <v/>
      </c>
      <c r="I187" s="20"/>
      <c r="J187" s="30" t="str">
        <f>Messwerte!T166</f>
        <v/>
      </c>
      <c r="K187" s="20"/>
    </row>
    <row r="188" spans="3:11" x14ac:dyDescent="0.25">
      <c r="C188" s="32" t="str">
        <f>IF(Messwerte!C167="","",Messwerte!D167)</f>
        <v/>
      </c>
      <c r="D188" s="33" t="str">
        <f>IF(Messwerte!C167="","",Messwerte!C167)</f>
        <v/>
      </c>
      <c r="E188" s="34" t="str">
        <f>IF(D188="","",Messwerte!J167)</f>
        <v/>
      </c>
      <c r="F188" s="34" t="str">
        <f>Messwerte!K167</f>
        <v/>
      </c>
      <c r="G188" s="35" t="str">
        <f>Messwerte!L167</f>
        <v/>
      </c>
      <c r="H188" s="36" t="str">
        <f>Messwerte!M167</f>
        <v/>
      </c>
      <c r="I188" s="20"/>
      <c r="J188" s="36" t="str">
        <f>Messwerte!T167</f>
        <v/>
      </c>
      <c r="K188" s="20"/>
    </row>
    <row r="189" spans="3:11" x14ac:dyDescent="0.25">
      <c r="C189" s="26" t="str">
        <f>IF(Messwerte!C168="","",Messwerte!D168)</f>
        <v/>
      </c>
      <c r="D189" s="27" t="str">
        <f>IF(Messwerte!C168="","",Messwerte!C168)</f>
        <v/>
      </c>
      <c r="E189" s="28" t="str">
        <f>IF(D189="","",Messwerte!J168)</f>
        <v/>
      </c>
      <c r="F189" s="28" t="str">
        <f>Messwerte!K168</f>
        <v/>
      </c>
      <c r="G189" s="29" t="str">
        <f>Messwerte!L168</f>
        <v/>
      </c>
      <c r="H189" s="30" t="str">
        <f>Messwerte!M168</f>
        <v/>
      </c>
      <c r="I189" s="20"/>
      <c r="J189" s="30" t="str">
        <f>Messwerte!T168</f>
        <v/>
      </c>
      <c r="K189" s="20"/>
    </row>
    <row r="190" spans="3:11" x14ac:dyDescent="0.25">
      <c r="C190" s="32" t="str">
        <f>IF(Messwerte!C169="","",Messwerte!D169)</f>
        <v/>
      </c>
      <c r="D190" s="33" t="str">
        <f>IF(Messwerte!C169="","",Messwerte!C169)</f>
        <v/>
      </c>
      <c r="E190" s="34" t="str">
        <f>IF(D190="","",Messwerte!J169)</f>
        <v/>
      </c>
      <c r="F190" s="34" t="str">
        <f>Messwerte!K169</f>
        <v/>
      </c>
      <c r="G190" s="35" t="str">
        <f>Messwerte!L169</f>
        <v/>
      </c>
      <c r="H190" s="36" t="str">
        <f>Messwerte!M169</f>
        <v/>
      </c>
      <c r="I190" s="20"/>
      <c r="J190" s="36" t="str">
        <f>Messwerte!T169</f>
        <v/>
      </c>
      <c r="K190" s="20"/>
    </row>
    <row r="191" spans="3:11" x14ac:dyDescent="0.25">
      <c r="C191" s="26" t="str">
        <f>IF(Messwerte!C170="","",Messwerte!D170)</f>
        <v/>
      </c>
      <c r="D191" s="38" t="str">
        <f>IF(Messwerte!C170="","",Messwerte!C170)</f>
        <v/>
      </c>
      <c r="E191" s="28" t="str">
        <f>IF(D191="","",Messwerte!J170)</f>
        <v/>
      </c>
      <c r="F191" s="28" t="str">
        <f>Messwerte!K170</f>
        <v/>
      </c>
      <c r="G191" s="29" t="str">
        <f>Messwerte!L170</f>
        <v/>
      </c>
      <c r="H191" s="30" t="str">
        <f>Messwerte!M170</f>
        <v/>
      </c>
      <c r="I191" s="20"/>
      <c r="J191" s="30" t="str">
        <f>Messwerte!T170</f>
        <v/>
      </c>
      <c r="K191" s="20"/>
    </row>
    <row r="192" spans="3:11" x14ac:dyDescent="0.25">
      <c r="C192" s="32" t="str">
        <f>IF(Messwerte!C171="","",Messwerte!D171)</f>
        <v/>
      </c>
      <c r="D192" s="33" t="str">
        <f>IF(Messwerte!C171="","",Messwerte!C171)</f>
        <v/>
      </c>
      <c r="E192" s="34" t="str">
        <f>IF(D192="","",Messwerte!J171)</f>
        <v/>
      </c>
      <c r="F192" s="34" t="str">
        <f>Messwerte!K171</f>
        <v/>
      </c>
      <c r="G192" s="35" t="str">
        <f>Messwerte!L171</f>
        <v/>
      </c>
      <c r="H192" s="36" t="str">
        <f>Messwerte!M171</f>
        <v/>
      </c>
      <c r="I192" s="20"/>
      <c r="J192" s="36" t="str">
        <f>Messwerte!T171</f>
        <v/>
      </c>
      <c r="K192" s="20"/>
    </row>
    <row r="193" spans="3:11" x14ac:dyDescent="0.25">
      <c r="C193" s="26" t="str">
        <f>IF(Messwerte!C172="","",Messwerte!D172)</f>
        <v/>
      </c>
      <c r="D193" s="27" t="str">
        <f>IF(Messwerte!C172="","",Messwerte!C172)</f>
        <v/>
      </c>
      <c r="E193" s="28" t="str">
        <f>IF(D193="","",Messwerte!J172)</f>
        <v/>
      </c>
      <c r="F193" s="28" t="str">
        <f>Messwerte!K172</f>
        <v/>
      </c>
      <c r="G193" s="29" t="str">
        <f>Messwerte!L172</f>
        <v/>
      </c>
      <c r="H193" s="30" t="str">
        <f>Messwerte!M172</f>
        <v/>
      </c>
      <c r="I193" s="20"/>
      <c r="J193" s="30" t="str">
        <f>Messwerte!T172</f>
        <v/>
      </c>
      <c r="K193" s="20"/>
    </row>
    <row r="194" spans="3:11" x14ac:dyDescent="0.25">
      <c r="C194" s="32" t="str">
        <f>IF(Messwerte!C173="","",Messwerte!D173)</f>
        <v/>
      </c>
      <c r="D194" s="33" t="str">
        <f>IF(Messwerte!C173="","",Messwerte!C173)</f>
        <v/>
      </c>
      <c r="E194" s="34" t="str">
        <f>IF(D194="","",Messwerte!J173)</f>
        <v/>
      </c>
      <c r="F194" s="34" t="str">
        <f>Messwerte!K173</f>
        <v/>
      </c>
      <c r="G194" s="35" t="str">
        <f>Messwerte!L173</f>
        <v/>
      </c>
      <c r="H194" s="36" t="str">
        <f>Messwerte!M173</f>
        <v/>
      </c>
      <c r="I194" s="20"/>
      <c r="J194" s="36" t="str">
        <f>Messwerte!T173</f>
        <v/>
      </c>
      <c r="K194" s="20"/>
    </row>
    <row r="195" spans="3:11" x14ac:dyDescent="0.25">
      <c r="C195" s="26" t="str">
        <f>IF(Messwerte!C174="","",Messwerte!D174)</f>
        <v/>
      </c>
      <c r="D195" s="38" t="str">
        <f>IF(Messwerte!C174="","",Messwerte!C174)</f>
        <v/>
      </c>
      <c r="E195" s="28" t="str">
        <f>IF(D195="","",Messwerte!J174)</f>
        <v/>
      </c>
      <c r="F195" s="28" t="str">
        <f>Messwerte!K174</f>
        <v/>
      </c>
      <c r="G195" s="29" t="str">
        <f>Messwerte!L174</f>
        <v/>
      </c>
      <c r="H195" s="30" t="str">
        <f>Messwerte!M174</f>
        <v/>
      </c>
      <c r="I195" s="20"/>
      <c r="J195" s="30" t="str">
        <f>Messwerte!T174</f>
        <v/>
      </c>
      <c r="K195" s="20"/>
    </row>
    <row r="196" spans="3:11" x14ac:dyDescent="0.25">
      <c r="C196" s="32" t="str">
        <f>IF(Messwerte!C175="","",Messwerte!D175)</f>
        <v/>
      </c>
      <c r="D196" s="33" t="str">
        <f>IF(Messwerte!C175="","",Messwerte!C175)</f>
        <v/>
      </c>
      <c r="E196" s="34" t="str">
        <f>IF(D196="","",Messwerte!J175)</f>
        <v/>
      </c>
      <c r="F196" s="34" t="str">
        <f>Messwerte!K175</f>
        <v/>
      </c>
      <c r="G196" s="35" t="str">
        <f>Messwerte!L175</f>
        <v/>
      </c>
      <c r="H196" s="36" t="str">
        <f>Messwerte!M175</f>
        <v/>
      </c>
      <c r="I196" s="20"/>
      <c r="J196" s="36" t="str">
        <f>Messwerte!T175</f>
        <v/>
      </c>
      <c r="K196" s="20"/>
    </row>
    <row r="197" spans="3:11" x14ac:dyDescent="0.25">
      <c r="C197" s="26" t="str">
        <f>IF(Messwerte!C176="","",Messwerte!D176)</f>
        <v/>
      </c>
      <c r="D197" s="27" t="str">
        <f>IF(Messwerte!C176="","",Messwerte!C176)</f>
        <v/>
      </c>
      <c r="E197" s="28" t="str">
        <f>IF(D197="","",Messwerte!J176)</f>
        <v/>
      </c>
      <c r="F197" s="28" t="str">
        <f>Messwerte!K176</f>
        <v/>
      </c>
      <c r="G197" s="29" t="str">
        <f>Messwerte!L176</f>
        <v/>
      </c>
      <c r="H197" s="30" t="str">
        <f>Messwerte!M176</f>
        <v/>
      </c>
      <c r="I197" s="20"/>
      <c r="J197" s="30" t="str">
        <f>Messwerte!T176</f>
        <v/>
      </c>
      <c r="K197" s="20"/>
    </row>
    <row r="198" spans="3:11" x14ac:dyDescent="0.25">
      <c r="C198" s="32" t="str">
        <f>IF(Messwerte!C177="","",Messwerte!D177)</f>
        <v/>
      </c>
      <c r="D198" s="33" t="str">
        <f>IF(Messwerte!C177="","",Messwerte!C177)</f>
        <v/>
      </c>
      <c r="E198" s="34" t="str">
        <f>IF(D198="","",Messwerte!J177)</f>
        <v/>
      </c>
      <c r="F198" s="34" t="str">
        <f>Messwerte!K177</f>
        <v/>
      </c>
      <c r="G198" s="35" t="str">
        <f>Messwerte!L177</f>
        <v/>
      </c>
      <c r="H198" s="36" t="str">
        <f>Messwerte!M177</f>
        <v/>
      </c>
      <c r="I198" s="20"/>
      <c r="J198" s="36" t="str">
        <f>Messwerte!T177</f>
        <v/>
      </c>
      <c r="K198" s="20"/>
    </row>
    <row r="199" spans="3:11" x14ac:dyDescent="0.25">
      <c r="C199" s="26" t="str">
        <f>IF(Messwerte!C178="","",Messwerte!D178)</f>
        <v/>
      </c>
      <c r="D199" s="38" t="str">
        <f>IF(Messwerte!C178="","",Messwerte!C178)</f>
        <v/>
      </c>
      <c r="E199" s="28" t="str">
        <f>IF(D199="","",Messwerte!J178)</f>
        <v/>
      </c>
      <c r="F199" s="28" t="str">
        <f>Messwerte!K178</f>
        <v/>
      </c>
      <c r="G199" s="29" t="str">
        <f>Messwerte!L178</f>
        <v/>
      </c>
      <c r="H199" s="30" t="str">
        <f>Messwerte!M178</f>
        <v/>
      </c>
      <c r="I199" s="20"/>
      <c r="J199" s="30" t="str">
        <f>Messwerte!T178</f>
        <v/>
      </c>
      <c r="K199" s="20"/>
    </row>
    <row r="200" spans="3:11" x14ac:dyDescent="0.25">
      <c r="C200" s="32" t="str">
        <f>IF(Messwerte!C179="","",Messwerte!D179)</f>
        <v/>
      </c>
      <c r="D200" s="33" t="str">
        <f>IF(Messwerte!C179="","",Messwerte!C179)</f>
        <v/>
      </c>
      <c r="E200" s="34" t="str">
        <f>IF(D200="","",Messwerte!J179)</f>
        <v/>
      </c>
      <c r="F200" s="34" t="str">
        <f>Messwerte!K179</f>
        <v/>
      </c>
      <c r="G200" s="35" t="str">
        <f>Messwerte!L179</f>
        <v/>
      </c>
      <c r="H200" s="36" t="str">
        <f>Messwerte!M179</f>
        <v/>
      </c>
      <c r="I200" s="20"/>
      <c r="J200" s="36" t="str">
        <f>Messwerte!T179</f>
        <v/>
      </c>
      <c r="K200" s="20"/>
    </row>
    <row r="201" spans="3:11" x14ac:dyDescent="0.25">
      <c r="C201" s="26" t="str">
        <f>IF(Messwerte!C180="","",Messwerte!D180)</f>
        <v/>
      </c>
      <c r="D201" s="27" t="str">
        <f>IF(Messwerte!C180="","",Messwerte!C180)</f>
        <v/>
      </c>
      <c r="E201" s="28" t="str">
        <f>IF(D201="","",Messwerte!J180)</f>
        <v/>
      </c>
      <c r="F201" s="28" t="str">
        <f>Messwerte!K180</f>
        <v/>
      </c>
      <c r="G201" s="29" t="str">
        <f>Messwerte!L180</f>
        <v/>
      </c>
      <c r="H201" s="30" t="str">
        <f>Messwerte!M180</f>
        <v/>
      </c>
      <c r="I201" s="20"/>
      <c r="J201" s="30" t="str">
        <f>Messwerte!T180</f>
        <v/>
      </c>
      <c r="K201" s="20"/>
    </row>
    <row r="202" spans="3:11" x14ac:dyDescent="0.25">
      <c r="C202" s="32" t="str">
        <f>IF(Messwerte!C181="","",Messwerte!D181)</f>
        <v/>
      </c>
      <c r="D202" s="33" t="str">
        <f>IF(Messwerte!C181="","",Messwerte!C181)</f>
        <v/>
      </c>
      <c r="E202" s="34" t="str">
        <f>IF(D202="","",Messwerte!J181)</f>
        <v/>
      </c>
      <c r="F202" s="34" t="str">
        <f>Messwerte!K181</f>
        <v/>
      </c>
      <c r="G202" s="35" t="str">
        <f>Messwerte!L181</f>
        <v/>
      </c>
      <c r="H202" s="36" t="str">
        <f>Messwerte!M181</f>
        <v/>
      </c>
      <c r="I202" s="20"/>
      <c r="J202" s="36" t="str">
        <f>Messwerte!T181</f>
        <v/>
      </c>
      <c r="K202" s="20"/>
    </row>
    <row r="203" spans="3:11" x14ac:dyDescent="0.25">
      <c r="C203" s="26" t="str">
        <f>IF(Messwerte!C182="","",Messwerte!D182)</f>
        <v/>
      </c>
      <c r="D203" s="38" t="str">
        <f>IF(Messwerte!C182="","",Messwerte!C182)</f>
        <v/>
      </c>
      <c r="E203" s="28" t="str">
        <f>IF(D203="","",Messwerte!J182)</f>
        <v/>
      </c>
      <c r="F203" s="28" t="str">
        <f>Messwerte!K182</f>
        <v/>
      </c>
      <c r="G203" s="29" t="str">
        <f>Messwerte!L182</f>
        <v/>
      </c>
      <c r="H203" s="30" t="str">
        <f>Messwerte!M182</f>
        <v/>
      </c>
      <c r="I203" s="20"/>
      <c r="J203" s="30" t="str">
        <f>Messwerte!T182</f>
        <v/>
      </c>
      <c r="K203" s="20"/>
    </row>
    <row r="204" spans="3:11" x14ac:dyDescent="0.25">
      <c r="C204" s="32" t="str">
        <f>IF(Messwerte!C183="","",Messwerte!D183)</f>
        <v/>
      </c>
      <c r="D204" s="33" t="str">
        <f>IF(Messwerte!C183="","",Messwerte!C183)</f>
        <v/>
      </c>
      <c r="E204" s="34" t="str">
        <f>IF(D204="","",Messwerte!J183)</f>
        <v/>
      </c>
      <c r="F204" s="34" t="str">
        <f>Messwerte!K183</f>
        <v/>
      </c>
      <c r="G204" s="35" t="str">
        <f>Messwerte!L183</f>
        <v/>
      </c>
      <c r="H204" s="36" t="str">
        <f>Messwerte!M183</f>
        <v/>
      </c>
      <c r="I204" s="20"/>
      <c r="J204" s="36" t="str">
        <f>Messwerte!T183</f>
        <v/>
      </c>
      <c r="K204" s="20"/>
    </row>
    <row r="205" spans="3:11" x14ac:dyDescent="0.25">
      <c r="C205" s="26" t="str">
        <f>IF(Messwerte!C184="","",Messwerte!D184)</f>
        <v/>
      </c>
      <c r="D205" s="27" t="str">
        <f>IF(Messwerte!C184="","",Messwerte!C184)</f>
        <v/>
      </c>
      <c r="E205" s="28" t="str">
        <f>IF(D205="","",Messwerte!J184)</f>
        <v/>
      </c>
      <c r="F205" s="28" t="str">
        <f>Messwerte!K184</f>
        <v/>
      </c>
      <c r="G205" s="29" t="str">
        <f>Messwerte!L184</f>
        <v/>
      </c>
      <c r="H205" s="30" t="str">
        <f>Messwerte!M184</f>
        <v/>
      </c>
      <c r="I205" s="20"/>
      <c r="J205" s="30" t="str">
        <f>Messwerte!T184</f>
        <v/>
      </c>
      <c r="K205" s="20"/>
    </row>
    <row r="206" spans="3:11" x14ac:dyDescent="0.25">
      <c r="C206" s="32" t="str">
        <f>IF(Messwerte!C185="","",Messwerte!D185)</f>
        <v/>
      </c>
      <c r="D206" s="33" t="str">
        <f>IF(Messwerte!C185="","",Messwerte!C185)</f>
        <v/>
      </c>
      <c r="E206" s="34" t="str">
        <f>IF(D206="","",Messwerte!J185)</f>
        <v/>
      </c>
      <c r="F206" s="34" t="str">
        <f>Messwerte!K185</f>
        <v/>
      </c>
      <c r="G206" s="35" t="str">
        <f>Messwerte!L185</f>
        <v/>
      </c>
      <c r="H206" s="36" t="str">
        <f>Messwerte!M185</f>
        <v/>
      </c>
      <c r="I206" s="20"/>
      <c r="J206" s="36" t="str">
        <f>Messwerte!T185</f>
        <v/>
      </c>
      <c r="K206" s="20"/>
    </row>
    <row r="207" spans="3:11" x14ac:dyDescent="0.25">
      <c r="C207" s="26" t="str">
        <f>IF(Messwerte!C186="","",Messwerte!D186)</f>
        <v/>
      </c>
      <c r="D207" s="38" t="str">
        <f>IF(Messwerte!C186="","",Messwerte!C186)</f>
        <v/>
      </c>
      <c r="E207" s="28" t="str">
        <f>IF(D207="","",Messwerte!J186)</f>
        <v/>
      </c>
      <c r="F207" s="28" t="str">
        <f>Messwerte!K186</f>
        <v/>
      </c>
      <c r="G207" s="29" t="str">
        <f>Messwerte!L186</f>
        <v/>
      </c>
      <c r="H207" s="30" t="str">
        <f>Messwerte!M186</f>
        <v/>
      </c>
      <c r="I207" s="20"/>
      <c r="J207" s="30" t="str">
        <f>Messwerte!T186</f>
        <v/>
      </c>
      <c r="K207" s="20"/>
    </row>
    <row r="208" spans="3:11" x14ac:dyDescent="0.25">
      <c r="C208" s="32" t="str">
        <f>IF(Messwerte!C187="","",Messwerte!D187)</f>
        <v/>
      </c>
      <c r="D208" s="33" t="str">
        <f>IF(Messwerte!C187="","",Messwerte!C187)</f>
        <v/>
      </c>
      <c r="E208" s="34" t="str">
        <f>IF(D208="","",Messwerte!J187)</f>
        <v/>
      </c>
      <c r="F208" s="34" t="str">
        <f>Messwerte!K187</f>
        <v/>
      </c>
      <c r="G208" s="35" t="str">
        <f>Messwerte!L187</f>
        <v/>
      </c>
      <c r="H208" s="36" t="str">
        <f>Messwerte!M187</f>
        <v/>
      </c>
      <c r="I208" s="20"/>
      <c r="J208" s="36" t="str">
        <f>Messwerte!T187</f>
        <v/>
      </c>
      <c r="K208" s="20"/>
    </row>
    <row r="209" spans="3:11" x14ac:dyDescent="0.25">
      <c r="C209" s="26" t="str">
        <f>IF(Messwerte!C188="","",Messwerte!D188)</f>
        <v/>
      </c>
      <c r="D209" s="27" t="str">
        <f>IF(Messwerte!C188="","",Messwerte!C188)</f>
        <v/>
      </c>
      <c r="E209" s="28" t="str">
        <f>IF(D209="","",Messwerte!J188)</f>
        <v/>
      </c>
      <c r="F209" s="28" t="str">
        <f>Messwerte!K188</f>
        <v/>
      </c>
      <c r="G209" s="29" t="str">
        <f>Messwerte!L188</f>
        <v/>
      </c>
      <c r="H209" s="30" t="str">
        <f>Messwerte!M188</f>
        <v/>
      </c>
      <c r="I209" s="20"/>
      <c r="J209" s="30" t="str">
        <f>Messwerte!T188</f>
        <v/>
      </c>
      <c r="K209" s="20"/>
    </row>
    <row r="210" spans="3:11" x14ac:dyDescent="0.25">
      <c r="C210" s="32" t="str">
        <f>IF(Messwerte!C189="","",Messwerte!D189)</f>
        <v/>
      </c>
      <c r="D210" s="33" t="str">
        <f>IF(Messwerte!C189="","",Messwerte!C189)</f>
        <v/>
      </c>
      <c r="E210" s="34" t="str">
        <f>IF(D210="","",Messwerte!J189)</f>
        <v/>
      </c>
      <c r="F210" s="34" t="str">
        <f>Messwerte!K189</f>
        <v/>
      </c>
      <c r="G210" s="35" t="str">
        <f>Messwerte!L189</f>
        <v/>
      </c>
      <c r="H210" s="36" t="str">
        <f>Messwerte!M189</f>
        <v/>
      </c>
      <c r="I210" s="20"/>
      <c r="J210" s="36" t="str">
        <f>Messwerte!T189</f>
        <v/>
      </c>
      <c r="K210" s="20"/>
    </row>
    <row r="211" spans="3:11" x14ac:dyDescent="0.25">
      <c r="C211" s="26" t="str">
        <f>IF(Messwerte!C190="","",Messwerte!D190)</f>
        <v/>
      </c>
      <c r="D211" s="38" t="str">
        <f>IF(Messwerte!C190="","",Messwerte!C190)</f>
        <v/>
      </c>
      <c r="E211" s="28" t="str">
        <f>IF(D211="","",Messwerte!J190)</f>
        <v/>
      </c>
      <c r="F211" s="28" t="str">
        <f>Messwerte!K190</f>
        <v/>
      </c>
      <c r="G211" s="29" t="str">
        <f>Messwerte!L190</f>
        <v/>
      </c>
      <c r="H211" s="30" t="str">
        <f>Messwerte!M190</f>
        <v/>
      </c>
      <c r="I211" s="20"/>
      <c r="J211" s="30" t="str">
        <f>Messwerte!T190</f>
        <v/>
      </c>
      <c r="K211" s="20"/>
    </row>
    <row r="212" spans="3:11" x14ac:dyDescent="0.25">
      <c r="C212" s="32" t="str">
        <f>IF(Messwerte!C191="","",Messwerte!D191)</f>
        <v/>
      </c>
      <c r="D212" s="33" t="str">
        <f>IF(Messwerte!C191="","",Messwerte!C191)</f>
        <v/>
      </c>
      <c r="E212" s="34" t="str">
        <f>IF(D212="","",Messwerte!J191)</f>
        <v/>
      </c>
      <c r="F212" s="34" t="str">
        <f>Messwerte!K191</f>
        <v/>
      </c>
      <c r="G212" s="35" t="str">
        <f>Messwerte!L191</f>
        <v/>
      </c>
      <c r="H212" s="36" t="str">
        <f>Messwerte!M191</f>
        <v/>
      </c>
      <c r="I212" s="20"/>
      <c r="J212" s="36" t="str">
        <f>Messwerte!T191</f>
        <v/>
      </c>
      <c r="K212" s="20"/>
    </row>
    <row r="213" spans="3:11" x14ac:dyDescent="0.25">
      <c r="C213" s="26" t="str">
        <f>IF(Messwerte!C192="","",Messwerte!D192)</f>
        <v/>
      </c>
      <c r="D213" s="27" t="str">
        <f>IF(Messwerte!C192="","",Messwerte!C192)</f>
        <v/>
      </c>
      <c r="E213" s="28" t="str">
        <f>IF(D213="","",Messwerte!J192)</f>
        <v/>
      </c>
      <c r="F213" s="28" t="str">
        <f>Messwerte!K192</f>
        <v/>
      </c>
      <c r="G213" s="29" t="str">
        <f>Messwerte!L192</f>
        <v/>
      </c>
      <c r="H213" s="30" t="str">
        <f>Messwerte!M192</f>
        <v/>
      </c>
      <c r="I213" s="20"/>
      <c r="J213" s="30" t="str">
        <f>Messwerte!T192</f>
        <v/>
      </c>
      <c r="K213" s="20"/>
    </row>
    <row r="214" spans="3:11" x14ac:dyDescent="0.25">
      <c r="C214" s="32" t="str">
        <f>IF(Messwerte!C193="","",Messwerte!D193)</f>
        <v/>
      </c>
      <c r="D214" s="33" t="str">
        <f>IF(Messwerte!C193="","",Messwerte!C193)</f>
        <v/>
      </c>
      <c r="E214" s="34" t="str">
        <f>IF(D214="","",Messwerte!J193)</f>
        <v/>
      </c>
      <c r="F214" s="34" t="str">
        <f>Messwerte!K193</f>
        <v/>
      </c>
      <c r="G214" s="35" t="str">
        <f>Messwerte!L193</f>
        <v/>
      </c>
      <c r="H214" s="36" t="str">
        <f>Messwerte!M193</f>
        <v/>
      </c>
      <c r="I214" s="20"/>
      <c r="J214" s="36" t="str">
        <f>Messwerte!T193</f>
        <v/>
      </c>
      <c r="K214" s="20"/>
    </row>
    <row r="215" spans="3:11" x14ac:dyDescent="0.25">
      <c r="C215" s="26" t="str">
        <f>IF(Messwerte!C194="","",Messwerte!D194)</f>
        <v/>
      </c>
      <c r="D215" s="38" t="str">
        <f>IF(Messwerte!C194="","",Messwerte!C194)</f>
        <v/>
      </c>
      <c r="E215" s="28" t="str">
        <f>IF(D215="","",Messwerte!J194)</f>
        <v/>
      </c>
      <c r="F215" s="28" t="str">
        <f>Messwerte!K194</f>
        <v/>
      </c>
      <c r="G215" s="29" t="str">
        <f>Messwerte!L194</f>
        <v/>
      </c>
      <c r="H215" s="30" t="str">
        <f>Messwerte!M194</f>
        <v/>
      </c>
      <c r="I215" s="20"/>
      <c r="J215" s="30" t="str">
        <f>Messwerte!T194</f>
        <v/>
      </c>
      <c r="K215" s="20"/>
    </row>
    <row r="216" spans="3:11" x14ac:dyDescent="0.25">
      <c r="C216" s="32" t="str">
        <f>IF(Messwerte!C195="","",Messwerte!D195)</f>
        <v/>
      </c>
      <c r="D216" s="33" t="str">
        <f>IF(Messwerte!C195="","",Messwerte!C195)</f>
        <v/>
      </c>
      <c r="E216" s="34" t="str">
        <f>IF(D216="","",Messwerte!J195)</f>
        <v/>
      </c>
      <c r="F216" s="34" t="str">
        <f>Messwerte!K195</f>
        <v/>
      </c>
      <c r="G216" s="35" t="str">
        <f>Messwerte!L195</f>
        <v/>
      </c>
      <c r="H216" s="36" t="str">
        <f>Messwerte!M195</f>
        <v/>
      </c>
      <c r="I216" s="20"/>
      <c r="J216" s="36" t="str">
        <f>Messwerte!T195</f>
        <v/>
      </c>
      <c r="K216" s="20"/>
    </row>
    <row r="217" spans="3:11" x14ac:dyDescent="0.25">
      <c r="C217" s="26" t="str">
        <f>IF(Messwerte!C196="","",Messwerte!D196)</f>
        <v/>
      </c>
      <c r="D217" s="27" t="str">
        <f>IF(Messwerte!C196="","",Messwerte!C196)</f>
        <v/>
      </c>
      <c r="E217" s="28" t="str">
        <f>IF(D217="","",Messwerte!J196)</f>
        <v/>
      </c>
      <c r="F217" s="28" t="str">
        <f>Messwerte!K196</f>
        <v/>
      </c>
      <c r="G217" s="29" t="str">
        <f>Messwerte!L196</f>
        <v/>
      </c>
      <c r="H217" s="30" t="str">
        <f>Messwerte!M196</f>
        <v/>
      </c>
      <c r="I217" s="20"/>
      <c r="J217" s="30" t="str">
        <f>Messwerte!T196</f>
        <v/>
      </c>
      <c r="K217" s="20"/>
    </row>
    <row r="218" spans="3:11" x14ac:dyDescent="0.25">
      <c r="C218" s="32" t="str">
        <f>IF(Messwerte!C197="","",Messwerte!D197)</f>
        <v/>
      </c>
      <c r="D218" s="33" t="str">
        <f>IF(Messwerte!C197="","",Messwerte!C197)</f>
        <v/>
      </c>
      <c r="E218" s="34" t="str">
        <f>IF(D218="","",Messwerte!J197)</f>
        <v/>
      </c>
      <c r="F218" s="34" t="str">
        <f>Messwerte!K197</f>
        <v/>
      </c>
      <c r="G218" s="35" t="str">
        <f>Messwerte!L197</f>
        <v/>
      </c>
      <c r="H218" s="36" t="str">
        <f>Messwerte!M197</f>
        <v/>
      </c>
      <c r="I218" s="20"/>
      <c r="J218" s="36" t="str">
        <f>Messwerte!T197</f>
        <v/>
      </c>
      <c r="K218" s="20"/>
    </row>
    <row r="219" spans="3:11" x14ac:dyDescent="0.25">
      <c r="C219" s="26" t="str">
        <f>IF(Messwerte!C198="","",Messwerte!D198)</f>
        <v/>
      </c>
      <c r="D219" s="38" t="str">
        <f>IF(Messwerte!C198="","",Messwerte!C198)</f>
        <v/>
      </c>
      <c r="E219" s="28" t="str">
        <f>IF(D219="","",Messwerte!J198)</f>
        <v/>
      </c>
      <c r="F219" s="28" t="str">
        <f>Messwerte!K198</f>
        <v/>
      </c>
      <c r="G219" s="29" t="str">
        <f>Messwerte!L198</f>
        <v/>
      </c>
      <c r="H219" s="30" t="str">
        <f>Messwerte!M198</f>
        <v/>
      </c>
      <c r="I219" s="20"/>
      <c r="J219" s="30" t="str">
        <f>Messwerte!T198</f>
        <v/>
      </c>
      <c r="K219" s="20"/>
    </row>
    <row r="220" spans="3:11" x14ac:dyDescent="0.25">
      <c r="C220" s="32" t="str">
        <f>IF(Messwerte!C199="","",Messwerte!D199)</f>
        <v/>
      </c>
      <c r="D220" s="33" t="str">
        <f>IF(Messwerte!C199="","",Messwerte!C199)</f>
        <v/>
      </c>
      <c r="E220" s="34" t="str">
        <f>IF(D220="","",Messwerte!J199)</f>
        <v/>
      </c>
      <c r="F220" s="34" t="str">
        <f>Messwerte!K199</f>
        <v/>
      </c>
      <c r="G220" s="35" t="str">
        <f>Messwerte!L199</f>
        <v/>
      </c>
      <c r="H220" s="36" t="str">
        <f>Messwerte!M199</f>
        <v/>
      </c>
      <c r="I220" s="20"/>
      <c r="J220" s="36" t="str">
        <f>Messwerte!T199</f>
        <v/>
      </c>
      <c r="K220" s="20"/>
    </row>
    <row r="221" spans="3:11" x14ac:dyDescent="0.25">
      <c r="C221" s="26" t="str">
        <f>IF(Messwerte!C200="","",Messwerte!D200)</f>
        <v/>
      </c>
      <c r="D221" s="27" t="str">
        <f>IF(Messwerte!C200="","",Messwerte!C200)</f>
        <v/>
      </c>
      <c r="E221" s="28" t="str">
        <f>IF(D221="","",Messwerte!J200)</f>
        <v/>
      </c>
      <c r="F221" s="28" t="str">
        <f>Messwerte!K200</f>
        <v/>
      </c>
      <c r="G221" s="29" t="str">
        <f>Messwerte!L200</f>
        <v/>
      </c>
      <c r="H221" s="30" t="str">
        <f>Messwerte!M200</f>
        <v/>
      </c>
      <c r="I221" s="20"/>
      <c r="J221" s="30" t="str">
        <f>Messwerte!T200</f>
        <v/>
      </c>
      <c r="K221" s="20"/>
    </row>
    <row r="222" spans="3:11" x14ac:dyDescent="0.25">
      <c r="C222" s="32" t="str">
        <f>IF(Messwerte!C201="","",Messwerte!D201)</f>
        <v/>
      </c>
      <c r="D222" s="33" t="str">
        <f>IF(Messwerte!C201="","",Messwerte!C201)</f>
        <v/>
      </c>
      <c r="E222" s="34" t="str">
        <f>IF(D222="","",Messwerte!J201)</f>
        <v/>
      </c>
      <c r="F222" s="34" t="str">
        <f>Messwerte!K201</f>
        <v/>
      </c>
      <c r="G222" s="35" t="str">
        <f>Messwerte!L201</f>
        <v/>
      </c>
      <c r="H222" s="36" t="str">
        <f>Messwerte!M201</f>
        <v/>
      </c>
      <c r="I222" s="20"/>
      <c r="J222" s="36" t="str">
        <f>Messwerte!T201</f>
        <v/>
      </c>
      <c r="K222" s="20"/>
    </row>
    <row r="223" spans="3:11" x14ac:dyDescent="0.25">
      <c r="C223" s="26" t="str">
        <f>IF(Messwerte!C202="","",Messwerte!D202)</f>
        <v/>
      </c>
      <c r="D223" s="38" t="str">
        <f>IF(Messwerte!C202="","",Messwerte!C202)</f>
        <v/>
      </c>
      <c r="E223" s="28" t="str">
        <f>IF(D223="","",Messwerte!J202)</f>
        <v/>
      </c>
      <c r="F223" s="28" t="str">
        <f>Messwerte!K202</f>
        <v/>
      </c>
      <c r="G223" s="29" t="str">
        <f>Messwerte!L202</f>
        <v/>
      </c>
      <c r="H223" s="30" t="str">
        <f>Messwerte!M202</f>
        <v/>
      </c>
      <c r="I223" s="20"/>
      <c r="J223" s="30" t="str">
        <f>Messwerte!T202</f>
        <v/>
      </c>
      <c r="K223" s="20"/>
    </row>
    <row r="224" spans="3:11" x14ac:dyDescent="0.25">
      <c r="C224" s="32" t="str">
        <f>IF(Messwerte!C203="","",Messwerte!D203)</f>
        <v/>
      </c>
      <c r="D224" s="33" t="str">
        <f>IF(Messwerte!C203="","",Messwerte!C203)</f>
        <v/>
      </c>
      <c r="E224" s="34" t="str">
        <f>IF(D224="","",Messwerte!J203)</f>
        <v/>
      </c>
      <c r="F224" s="34" t="str">
        <f>Messwerte!K203</f>
        <v/>
      </c>
      <c r="G224" s="35" t="str">
        <f>Messwerte!L203</f>
        <v/>
      </c>
      <c r="H224" s="36" t="str">
        <f>Messwerte!M203</f>
        <v/>
      </c>
      <c r="I224" s="20"/>
      <c r="J224" s="36" t="str">
        <f>Messwerte!T203</f>
        <v/>
      </c>
      <c r="K224" s="20"/>
    </row>
    <row r="225" spans="3:11" x14ac:dyDescent="0.25">
      <c r="C225" s="26" t="str">
        <f>IF(Messwerte!C204="","",Messwerte!D204)</f>
        <v/>
      </c>
      <c r="D225" s="27" t="str">
        <f>IF(Messwerte!C204="","",Messwerte!C204)</f>
        <v/>
      </c>
      <c r="E225" s="28" t="str">
        <f>IF(D225="","",Messwerte!J204)</f>
        <v/>
      </c>
      <c r="F225" s="28" t="str">
        <f>Messwerte!K204</f>
        <v/>
      </c>
      <c r="G225" s="29" t="str">
        <f>Messwerte!L204</f>
        <v/>
      </c>
      <c r="H225" s="30" t="str">
        <f>Messwerte!M204</f>
        <v/>
      </c>
      <c r="I225" s="20"/>
      <c r="J225" s="30" t="str">
        <f>Messwerte!T204</f>
        <v/>
      </c>
      <c r="K225" s="20"/>
    </row>
    <row r="226" spans="3:11" x14ac:dyDescent="0.25">
      <c r="C226" s="32" t="str">
        <f>IF(Messwerte!C205="","",Messwerte!D205)</f>
        <v/>
      </c>
      <c r="D226" s="33" t="str">
        <f>IF(Messwerte!C205="","",Messwerte!C205)</f>
        <v/>
      </c>
      <c r="E226" s="34" t="str">
        <f>IF(D226="","",Messwerte!J205)</f>
        <v/>
      </c>
      <c r="F226" s="34" t="str">
        <f>Messwerte!K205</f>
        <v/>
      </c>
      <c r="G226" s="35" t="str">
        <f>Messwerte!L205</f>
        <v/>
      </c>
      <c r="H226" s="36" t="str">
        <f>Messwerte!M205</f>
        <v/>
      </c>
      <c r="I226" s="20"/>
      <c r="J226" s="36" t="str">
        <f>Messwerte!T205</f>
        <v/>
      </c>
      <c r="K226" s="20"/>
    </row>
    <row r="227" spans="3:11" x14ac:dyDescent="0.25">
      <c r="C227" s="26" t="str">
        <f>IF(Messwerte!C206="","",Messwerte!D206)</f>
        <v/>
      </c>
      <c r="D227" s="38" t="str">
        <f>IF(Messwerte!C206="","",Messwerte!C206)</f>
        <v/>
      </c>
      <c r="E227" s="28" t="str">
        <f>IF(D227="","",Messwerte!J206)</f>
        <v/>
      </c>
      <c r="F227" s="28" t="str">
        <f>Messwerte!K206</f>
        <v/>
      </c>
      <c r="G227" s="29" t="str">
        <f>Messwerte!L206</f>
        <v/>
      </c>
      <c r="H227" s="30" t="str">
        <f>Messwerte!M206</f>
        <v/>
      </c>
      <c r="I227" s="20"/>
      <c r="J227" s="30" t="str">
        <f>Messwerte!T206</f>
        <v/>
      </c>
      <c r="K227" s="20"/>
    </row>
    <row r="228" spans="3:11" x14ac:dyDescent="0.25">
      <c r="C228" s="32" t="str">
        <f>IF(Messwerte!C207="","",Messwerte!D207)</f>
        <v/>
      </c>
      <c r="D228" s="33" t="str">
        <f>IF(Messwerte!C207="","",Messwerte!C207)</f>
        <v/>
      </c>
      <c r="E228" s="34" t="str">
        <f>IF(D228="","",Messwerte!J207)</f>
        <v/>
      </c>
      <c r="F228" s="34" t="str">
        <f>Messwerte!K207</f>
        <v/>
      </c>
      <c r="G228" s="35" t="str">
        <f>Messwerte!L207</f>
        <v/>
      </c>
      <c r="H228" s="36" t="str">
        <f>Messwerte!M207</f>
        <v/>
      </c>
      <c r="I228" s="20"/>
      <c r="J228" s="36" t="str">
        <f>Messwerte!T207</f>
        <v/>
      </c>
      <c r="K228" s="20"/>
    </row>
    <row r="229" spans="3:11" x14ac:dyDescent="0.25">
      <c r="C229" s="26" t="str">
        <f>IF(Messwerte!C208="","",Messwerte!D208)</f>
        <v/>
      </c>
      <c r="D229" s="27" t="str">
        <f>IF(Messwerte!C208="","",Messwerte!C208)</f>
        <v/>
      </c>
      <c r="E229" s="28" t="str">
        <f>IF(D229="","",Messwerte!J208)</f>
        <v/>
      </c>
      <c r="F229" s="28" t="str">
        <f>Messwerte!K208</f>
        <v/>
      </c>
      <c r="G229" s="29" t="str">
        <f>Messwerte!L208</f>
        <v/>
      </c>
      <c r="H229" s="30" t="str">
        <f>Messwerte!M208</f>
        <v/>
      </c>
      <c r="I229" s="20"/>
      <c r="J229" s="30" t="str">
        <f>Messwerte!T208</f>
        <v/>
      </c>
      <c r="K229" s="20"/>
    </row>
    <row r="230" spans="3:11" x14ac:dyDescent="0.25">
      <c r="C230" s="32" t="str">
        <f>IF(Messwerte!C209="","",Messwerte!D209)</f>
        <v/>
      </c>
      <c r="D230" s="33" t="str">
        <f>IF(Messwerte!C209="","",Messwerte!C209)</f>
        <v/>
      </c>
      <c r="E230" s="34" t="str">
        <f>IF(D230="","",Messwerte!J209)</f>
        <v/>
      </c>
      <c r="F230" s="34" t="str">
        <f>Messwerte!K209</f>
        <v/>
      </c>
      <c r="G230" s="35" t="str">
        <f>Messwerte!L209</f>
        <v/>
      </c>
      <c r="H230" s="36" t="str">
        <f>Messwerte!M209</f>
        <v/>
      </c>
      <c r="I230" s="20"/>
      <c r="J230" s="36" t="str">
        <f>Messwerte!T209</f>
        <v/>
      </c>
      <c r="K230" s="20"/>
    </row>
    <row r="231" spans="3:11" x14ac:dyDescent="0.25">
      <c r="C231" s="26" t="str">
        <f>IF(Messwerte!C210="","",Messwerte!D210)</f>
        <v/>
      </c>
      <c r="D231" s="38" t="str">
        <f>IF(Messwerte!C210="","",Messwerte!C210)</f>
        <v/>
      </c>
      <c r="E231" s="28" t="str">
        <f>IF(D231="","",Messwerte!J210)</f>
        <v/>
      </c>
      <c r="F231" s="28" t="str">
        <f>Messwerte!K210</f>
        <v/>
      </c>
      <c r="G231" s="29" t="str">
        <f>Messwerte!L210</f>
        <v/>
      </c>
      <c r="H231" s="30" t="str">
        <f>Messwerte!M210</f>
        <v/>
      </c>
      <c r="I231" s="20"/>
      <c r="J231" s="30" t="str">
        <f>Messwerte!T210</f>
        <v/>
      </c>
      <c r="K231" s="20"/>
    </row>
    <row r="232" spans="3:11" x14ac:dyDescent="0.25">
      <c r="C232" s="32" t="str">
        <f>IF(Messwerte!C211="","",Messwerte!D211)</f>
        <v/>
      </c>
      <c r="D232" s="33" t="str">
        <f>IF(Messwerte!C211="","",Messwerte!C211)</f>
        <v/>
      </c>
      <c r="E232" s="34" t="str">
        <f>IF(D232="","",Messwerte!J211)</f>
        <v/>
      </c>
      <c r="F232" s="34" t="str">
        <f>Messwerte!K211</f>
        <v/>
      </c>
      <c r="G232" s="35" t="str">
        <f>Messwerte!L211</f>
        <v/>
      </c>
      <c r="H232" s="36" t="str">
        <f>Messwerte!M211</f>
        <v/>
      </c>
      <c r="I232" s="20"/>
      <c r="J232" s="36" t="str">
        <f>Messwerte!T211</f>
        <v/>
      </c>
      <c r="K232" s="20"/>
    </row>
    <row r="233" spans="3:11" x14ac:dyDescent="0.25">
      <c r="C233" s="26" t="str">
        <f>IF(Messwerte!C212="","",Messwerte!D212)</f>
        <v/>
      </c>
      <c r="D233" s="27" t="str">
        <f>IF(Messwerte!C212="","",Messwerte!C212)</f>
        <v/>
      </c>
      <c r="E233" s="28" t="str">
        <f>IF(D233="","",Messwerte!J212)</f>
        <v/>
      </c>
      <c r="F233" s="28" t="str">
        <f>Messwerte!K212</f>
        <v/>
      </c>
      <c r="G233" s="29" t="str">
        <f>Messwerte!L212</f>
        <v/>
      </c>
      <c r="H233" s="30" t="str">
        <f>Messwerte!M212</f>
        <v/>
      </c>
      <c r="I233" s="20"/>
      <c r="J233" s="30" t="str">
        <f>Messwerte!T212</f>
        <v/>
      </c>
      <c r="K233" s="20"/>
    </row>
    <row r="234" spans="3:11" x14ac:dyDescent="0.25">
      <c r="C234" s="32" t="str">
        <f>IF(Messwerte!C213="","",Messwerte!D213)</f>
        <v/>
      </c>
      <c r="D234" s="33" t="str">
        <f>IF(Messwerte!C213="","",Messwerte!C213)</f>
        <v/>
      </c>
      <c r="E234" s="34" t="str">
        <f>IF(D234="","",Messwerte!J213)</f>
        <v/>
      </c>
      <c r="F234" s="34" t="str">
        <f>Messwerte!K213</f>
        <v/>
      </c>
      <c r="G234" s="35" t="str">
        <f>Messwerte!L213</f>
        <v/>
      </c>
      <c r="H234" s="36" t="str">
        <f>Messwerte!M213</f>
        <v/>
      </c>
      <c r="I234" s="20"/>
      <c r="J234" s="36" t="str">
        <f>Messwerte!T213</f>
        <v/>
      </c>
      <c r="K234" s="20"/>
    </row>
    <row r="235" spans="3:11" x14ac:dyDescent="0.25">
      <c r="C235" s="26" t="str">
        <f>IF(Messwerte!C214="","",Messwerte!D214)</f>
        <v/>
      </c>
      <c r="D235" s="38" t="str">
        <f>IF(Messwerte!C214="","",Messwerte!C214)</f>
        <v/>
      </c>
      <c r="E235" s="28" t="str">
        <f>IF(D235="","",Messwerte!J214)</f>
        <v/>
      </c>
      <c r="F235" s="28" t="str">
        <f>Messwerte!K214</f>
        <v/>
      </c>
      <c r="G235" s="29" t="str">
        <f>Messwerte!L214</f>
        <v/>
      </c>
      <c r="H235" s="30" t="str">
        <f>Messwerte!M214</f>
        <v/>
      </c>
      <c r="I235" s="20"/>
      <c r="J235" s="30" t="str">
        <f>Messwerte!T214</f>
        <v/>
      </c>
      <c r="K235" s="20"/>
    </row>
    <row r="236" spans="3:11" x14ac:dyDescent="0.25">
      <c r="C236" s="32" t="str">
        <f>IF(Messwerte!C215="","",Messwerte!D215)</f>
        <v/>
      </c>
      <c r="D236" s="33" t="str">
        <f>IF(Messwerte!C215="","",Messwerte!C215)</f>
        <v/>
      </c>
      <c r="E236" s="34" t="str">
        <f>IF(D236="","",Messwerte!J215)</f>
        <v/>
      </c>
      <c r="F236" s="34" t="str">
        <f>Messwerte!K215</f>
        <v/>
      </c>
      <c r="G236" s="35" t="str">
        <f>Messwerte!L215</f>
        <v/>
      </c>
      <c r="H236" s="36" t="str">
        <f>Messwerte!M215</f>
        <v/>
      </c>
      <c r="I236" s="20"/>
      <c r="J236" s="36" t="str">
        <f>Messwerte!T215</f>
        <v/>
      </c>
      <c r="K236" s="20"/>
    </row>
    <row r="237" spans="3:11" x14ac:dyDescent="0.25">
      <c r="C237" s="26" t="str">
        <f>IF(Messwerte!C216="","",Messwerte!D216)</f>
        <v/>
      </c>
      <c r="D237" s="27" t="str">
        <f>IF(Messwerte!C216="","",Messwerte!C216)</f>
        <v/>
      </c>
      <c r="E237" s="28" t="str">
        <f>IF(D237="","",Messwerte!J216)</f>
        <v/>
      </c>
      <c r="F237" s="28" t="str">
        <f>Messwerte!K216</f>
        <v/>
      </c>
      <c r="G237" s="29" t="str">
        <f>Messwerte!L216</f>
        <v/>
      </c>
      <c r="H237" s="30" t="str">
        <f>Messwerte!M216</f>
        <v/>
      </c>
      <c r="I237" s="20"/>
      <c r="J237" s="30" t="str">
        <f>Messwerte!T216</f>
        <v/>
      </c>
      <c r="K237" s="20"/>
    </row>
    <row r="238" spans="3:11" x14ac:dyDescent="0.25">
      <c r="C238" s="32" t="str">
        <f>IF(Messwerte!C217="","",Messwerte!D217)</f>
        <v/>
      </c>
      <c r="D238" s="33" t="str">
        <f>IF(Messwerte!C217="","",Messwerte!C217)</f>
        <v/>
      </c>
      <c r="E238" s="34" t="str">
        <f>IF(D238="","",Messwerte!J217)</f>
        <v/>
      </c>
      <c r="F238" s="34" t="str">
        <f>Messwerte!K217</f>
        <v/>
      </c>
      <c r="G238" s="35" t="str">
        <f>Messwerte!L217</f>
        <v/>
      </c>
      <c r="H238" s="36" t="str">
        <f>Messwerte!M217</f>
        <v/>
      </c>
      <c r="I238" s="20"/>
      <c r="J238" s="36" t="str">
        <f>Messwerte!T217</f>
        <v/>
      </c>
      <c r="K238" s="20"/>
    </row>
    <row r="239" spans="3:11" x14ac:dyDescent="0.25">
      <c r="C239" s="26" t="str">
        <f>IF(Messwerte!C218="","",Messwerte!D218)</f>
        <v/>
      </c>
      <c r="D239" s="38" t="str">
        <f>IF(Messwerte!C218="","",Messwerte!C218)</f>
        <v/>
      </c>
      <c r="E239" s="28" t="str">
        <f>IF(D239="","",Messwerte!J218)</f>
        <v/>
      </c>
      <c r="F239" s="28" t="str">
        <f>Messwerte!K218</f>
        <v/>
      </c>
      <c r="G239" s="29" t="str">
        <f>Messwerte!L218</f>
        <v/>
      </c>
      <c r="H239" s="30" t="str">
        <f>Messwerte!M218</f>
        <v/>
      </c>
      <c r="I239" s="20"/>
      <c r="J239" s="30" t="str">
        <f>Messwerte!T218</f>
        <v/>
      </c>
      <c r="K239" s="20"/>
    </row>
    <row r="240" spans="3:11" x14ac:dyDescent="0.25">
      <c r="C240" s="32" t="str">
        <f>IF(Messwerte!C219="","",Messwerte!D219)</f>
        <v/>
      </c>
      <c r="D240" s="33" t="str">
        <f>IF(Messwerte!C219="","",Messwerte!C219)</f>
        <v/>
      </c>
      <c r="E240" s="34" t="str">
        <f>IF(D240="","",Messwerte!J219)</f>
        <v/>
      </c>
      <c r="F240" s="34" t="str">
        <f>Messwerte!K219</f>
        <v/>
      </c>
      <c r="G240" s="35" t="str">
        <f>Messwerte!L219</f>
        <v/>
      </c>
      <c r="H240" s="36" t="str">
        <f>Messwerte!M219</f>
        <v/>
      </c>
      <c r="I240" s="20"/>
      <c r="J240" s="36" t="str">
        <f>Messwerte!T219</f>
        <v/>
      </c>
      <c r="K240" s="20"/>
    </row>
    <row r="241" spans="3:11" x14ac:dyDescent="0.25">
      <c r="C241" s="26" t="str">
        <f>IF(Messwerte!C220="","",Messwerte!D220)</f>
        <v/>
      </c>
      <c r="D241" s="27" t="str">
        <f>IF(Messwerte!C220="","",Messwerte!C220)</f>
        <v/>
      </c>
      <c r="E241" s="28" t="str">
        <f>IF(D241="","",Messwerte!J220)</f>
        <v/>
      </c>
      <c r="F241" s="28" t="str">
        <f>Messwerte!K220</f>
        <v/>
      </c>
      <c r="G241" s="29" t="str">
        <f>Messwerte!L220</f>
        <v/>
      </c>
      <c r="H241" s="30" t="str">
        <f>Messwerte!M220</f>
        <v/>
      </c>
      <c r="I241" s="20"/>
      <c r="J241" s="30" t="str">
        <f>Messwerte!T220</f>
        <v/>
      </c>
      <c r="K241" s="20"/>
    </row>
    <row r="242" spans="3:11" x14ac:dyDescent="0.25">
      <c r="C242" s="32" t="str">
        <f>IF(Messwerte!C221="","",Messwerte!D221)</f>
        <v/>
      </c>
      <c r="D242" s="33" t="str">
        <f>IF(Messwerte!C221="","",Messwerte!C221)</f>
        <v/>
      </c>
      <c r="E242" s="34" t="str">
        <f>IF(D242="","",Messwerte!J221)</f>
        <v/>
      </c>
      <c r="F242" s="34" t="str">
        <f>Messwerte!K221</f>
        <v/>
      </c>
      <c r="G242" s="35" t="str">
        <f>Messwerte!L221</f>
        <v/>
      </c>
      <c r="H242" s="36" t="str">
        <f>Messwerte!M221</f>
        <v/>
      </c>
      <c r="I242" s="20"/>
      <c r="J242" s="36" t="str">
        <f>Messwerte!T221</f>
        <v/>
      </c>
      <c r="K242" s="20"/>
    </row>
    <row r="243" spans="3:11" x14ac:dyDescent="0.25">
      <c r="C243" s="26" t="str">
        <f>IF(Messwerte!C222="","",Messwerte!D222)</f>
        <v/>
      </c>
      <c r="D243" s="38" t="str">
        <f>IF(Messwerte!C222="","",Messwerte!C222)</f>
        <v/>
      </c>
      <c r="E243" s="28" t="str">
        <f>IF(D243="","",Messwerte!J222)</f>
        <v/>
      </c>
      <c r="F243" s="28" t="str">
        <f>Messwerte!K222</f>
        <v/>
      </c>
      <c r="G243" s="29" t="str">
        <f>Messwerte!L222</f>
        <v/>
      </c>
      <c r="H243" s="30" t="str">
        <f>Messwerte!M222</f>
        <v/>
      </c>
      <c r="I243" s="20"/>
      <c r="J243" s="30" t="str">
        <f>Messwerte!T222</f>
        <v/>
      </c>
      <c r="K243" s="20"/>
    </row>
    <row r="244" spans="3:11" x14ac:dyDescent="0.25">
      <c r="C244" s="32" t="str">
        <f>IF(Messwerte!C223="","",Messwerte!D223)</f>
        <v/>
      </c>
      <c r="D244" s="33" t="str">
        <f>IF(Messwerte!C223="","",Messwerte!C223)</f>
        <v/>
      </c>
      <c r="E244" s="34" t="str">
        <f>IF(D244="","",Messwerte!J223)</f>
        <v/>
      </c>
      <c r="F244" s="34" t="str">
        <f>Messwerte!K223</f>
        <v/>
      </c>
      <c r="G244" s="35" t="str">
        <f>Messwerte!L223</f>
        <v/>
      </c>
      <c r="H244" s="36" t="str">
        <f>Messwerte!M223</f>
        <v/>
      </c>
      <c r="I244" s="20"/>
      <c r="J244" s="36" t="str">
        <f>Messwerte!T223</f>
        <v/>
      </c>
      <c r="K244" s="20"/>
    </row>
    <row r="245" spans="3:11" x14ac:dyDescent="0.25">
      <c r="C245" s="26" t="str">
        <f>IF(Messwerte!C224="","",Messwerte!D224)</f>
        <v/>
      </c>
      <c r="D245" s="27" t="str">
        <f>IF(Messwerte!C224="","",Messwerte!C224)</f>
        <v/>
      </c>
      <c r="E245" s="28" t="str">
        <f>IF(D245="","",Messwerte!J224)</f>
        <v/>
      </c>
      <c r="F245" s="28" t="str">
        <f>Messwerte!K224</f>
        <v/>
      </c>
      <c r="G245" s="29" t="str">
        <f>Messwerte!L224</f>
        <v/>
      </c>
      <c r="H245" s="30" t="str">
        <f>Messwerte!M224</f>
        <v/>
      </c>
      <c r="I245" s="20"/>
      <c r="J245" s="30" t="str">
        <f>Messwerte!T224</f>
        <v/>
      </c>
      <c r="K245" s="20"/>
    </row>
    <row r="246" spans="3:11" x14ac:dyDescent="0.25">
      <c r="C246" s="32" t="str">
        <f>IF(Messwerte!C225="","",Messwerte!D225)</f>
        <v/>
      </c>
      <c r="D246" s="33" t="str">
        <f>IF(Messwerte!C225="","",Messwerte!C225)</f>
        <v/>
      </c>
      <c r="E246" s="34" t="str">
        <f>IF(D246="","",Messwerte!J225)</f>
        <v/>
      </c>
      <c r="F246" s="34" t="str">
        <f>Messwerte!K225</f>
        <v/>
      </c>
      <c r="G246" s="35" t="str">
        <f>Messwerte!L225</f>
        <v/>
      </c>
      <c r="H246" s="36" t="str">
        <f>Messwerte!M225</f>
        <v/>
      </c>
      <c r="I246" s="20"/>
      <c r="J246" s="36" t="str">
        <f>Messwerte!T225</f>
        <v/>
      </c>
      <c r="K246" s="20"/>
    </row>
    <row r="247" spans="3:11" x14ac:dyDescent="0.25">
      <c r="C247" s="26" t="str">
        <f>IF(Messwerte!C226="","",Messwerte!D226)</f>
        <v/>
      </c>
      <c r="D247" s="38" t="str">
        <f>IF(Messwerte!C226="","",Messwerte!C226)</f>
        <v/>
      </c>
      <c r="E247" s="28" t="str">
        <f>IF(D247="","",Messwerte!J226)</f>
        <v/>
      </c>
      <c r="F247" s="28" t="str">
        <f>Messwerte!K226</f>
        <v/>
      </c>
      <c r="G247" s="29" t="str">
        <f>Messwerte!L226</f>
        <v/>
      </c>
      <c r="H247" s="30" t="str">
        <f>Messwerte!M226</f>
        <v/>
      </c>
      <c r="I247" s="20"/>
      <c r="J247" s="30" t="str">
        <f>Messwerte!T226</f>
        <v/>
      </c>
      <c r="K247" s="20"/>
    </row>
    <row r="248" spans="3:11" x14ac:dyDescent="0.25">
      <c r="C248" s="32" t="str">
        <f>IF(Messwerte!C227="","",Messwerte!D227)</f>
        <v/>
      </c>
      <c r="D248" s="33" t="str">
        <f>IF(Messwerte!C227="","",Messwerte!C227)</f>
        <v/>
      </c>
      <c r="E248" s="34" t="str">
        <f>IF(D248="","",Messwerte!J227)</f>
        <v/>
      </c>
      <c r="F248" s="34" t="str">
        <f>Messwerte!K227</f>
        <v/>
      </c>
      <c r="G248" s="35" t="str">
        <f>Messwerte!L227</f>
        <v/>
      </c>
      <c r="H248" s="36" t="str">
        <f>Messwerte!M227</f>
        <v/>
      </c>
      <c r="I248" s="20"/>
      <c r="J248" s="36" t="str">
        <f>Messwerte!T227</f>
        <v/>
      </c>
      <c r="K248" s="20"/>
    </row>
    <row r="249" spans="3:11" x14ac:dyDescent="0.25">
      <c r="C249" s="26" t="str">
        <f>IF(Messwerte!C228="","",Messwerte!D228)</f>
        <v/>
      </c>
      <c r="D249" s="27" t="str">
        <f>IF(Messwerte!C228="","",Messwerte!C228)</f>
        <v/>
      </c>
      <c r="E249" s="28" t="str">
        <f>IF(D249="","",Messwerte!J228)</f>
        <v/>
      </c>
      <c r="F249" s="28" t="str">
        <f>Messwerte!K228</f>
        <v/>
      </c>
      <c r="G249" s="29" t="str">
        <f>Messwerte!L228</f>
        <v/>
      </c>
      <c r="H249" s="30" t="str">
        <f>Messwerte!M228</f>
        <v/>
      </c>
      <c r="I249" s="20"/>
      <c r="J249" s="30" t="str">
        <f>Messwerte!T228</f>
        <v/>
      </c>
      <c r="K249" s="20"/>
    </row>
    <row r="250" spans="3:11" x14ac:dyDescent="0.25">
      <c r="C250" s="32" t="str">
        <f>IF(Messwerte!C229="","",Messwerte!D229)</f>
        <v/>
      </c>
      <c r="D250" s="33" t="str">
        <f>IF(Messwerte!C229="","",Messwerte!C229)</f>
        <v/>
      </c>
      <c r="E250" s="34" t="str">
        <f>IF(D250="","",Messwerte!J229)</f>
        <v/>
      </c>
      <c r="F250" s="34" t="str">
        <f>Messwerte!K229</f>
        <v/>
      </c>
      <c r="G250" s="35" t="str">
        <f>Messwerte!L229</f>
        <v/>
      </c>
      <c r="H250" s="36" t="str">
        <f>Messwerte!M229</f>
        <v/>
      </c>
      <c r="I250" s="20"/>
      <c r="J250" s="36" t="str">
        <f>Messwerte!T229</f>
        <v/>
      </c>
      <c r="K250" s="20"/>
    </row>
    <row r="251" spans="3:11" x14ac:dyDescent="0.25">
      <c r="C251" s="26" t="str">
        <f>IF(Messwerte!C230="","",Messwerte!D230)</f>
        <v/>
      </c>
      <c r="D251" s="38" t="str">
        <f>IF(Messwerte!C230="","",Messwerte!C230)</f>
        <v/>
      </c>
      <c r="E251" s="28" t="str">
        <f>IF(D251="","",Messwerte!J230)</f>
        <v/>
      </c>
      <c r="F251" s="28" t="str">
        <f>Messwerte!K230</f>
        <v/>
      </c>
      <c r="G251" s="29" t="str">
        <f>Messwerte!L230</f>
        <v/>
      </c>
      <c r="H251" s="30" t="str">
        <f>Messwerte!M230</f>
        <v/>
      </c>
      <c r="I251" s="20"/>
      <c r="J251" s="30" t="str">
        <f>Messwerte!T230</f>
        <v/>
      </c>
      <c r="K251" s="20"/>
    </row>
    <row r="252" spans="3:11" x14ac:dyDescent="0.25">
      <c r="C252" s="32" t="str">
        <f>IF(Messwerte!C231="","",Messwerte!D231)</f>
        <v/>
      </c>
      <c r="D252" s="33" t="str">
        <f>IF(Messwerte!C231="","",Messwerte!C231)</f>
        <v/>
      </c>
      <c r="E252" s="34" t="str">
        <f>IF(D252="","",Messwerte!J231)</f>
        <v/>
      </c>
      <c r="F252" s="34" t="str">
        <f>Messwerte!K231</f>
        <v/>
      </c>
      <c r="G252" s="35" t="str">
        <f>Messwerte!L231</f>
        <v/>
      </c>
      <c r="H252" s="36" t="str">
        <f>Messwerte!M231</f>
        <v/>
      </c>
      <c r="I252" s="20"/>
      <c r="J252" s="36" t="str">
        <f>Messwerte!T231</f>
        <v/>
      </c>
      <c r="K252" s="20"/>
    </row>
    <row r="253" spans="3:11" x14ac:dyDescent="0.25">
      <c r="C253" s="26" t="str">
        <f>IF(Messwerte!C232="","",Messwerte!D232)</f>
        <v/>
      </c>
      <c r="D253" s="27" t="str">
        <f>IF(Messwerte!C232="","",Messwerte!C232)</f>
        <v/>
      </c>
      <c r="E253" s="28" t="str">
        <f>IF(D253="","",Messwerte!J232)</f>
        <v/>
      </c>
      <c r="F253" s="28" t="str">
        <f>Messwerte!K232</f>
        <v/>
      </c>
      <c r="G253" s="29" t="str">
        <f>Messwerte!L232</f>
        <v/>
      </c>
      <c r="H253" s="30" t="str">
        <f>Messwerte!M232</f>
        <v/>
      </c>
      <c r="I253" s="20"/>
      <c r="J253" s="30" t="str">
        <f>Messwerte!T232</f>
        <v/>
      </c>
      <c r="K253" s="20"/>
    </row>
    <row r="254" spans="3:11" x14ac:dyDescent="0.25">
      <c r="C254" s="32" t="str">
        <f>IF(Messwerte!C233="","",Messwerte!D233)</f>
        <v/>
      </c>
      <c r="D254" s="33" t="str">
        <f>IF(Messwerte!C233="","",Messwerte!C233)</f>
        <v/>
      </c>
      <c r="E254" s="34" t="str">
        <f>IF(D254="","",Messwerte!J233)</f>
        <v/>
      </c>
      <c r="F254" s="34" t="str">
        <f>Messwerte!K233</f>
        <v/>
      </c>
      <c r="G254" s="35" t="str">
        <f>Messwerte!L233</f>
        <v/>
      </c>
      <c r="H254" s="36" t="str">
        <f>Messwerte!M233</f>
        <v/>
      </c>
      <c r="I254" s="20"/>
      <c r="J254" s="36" t="str">
        <f>Messwerte!T233</f>
        <v/>
      </c>
      <c r="K254" s="20"/>
    </row>
    <row r="255" spans="3:11" x14ac:dyDescent="0.25">
      <c r="C255" s="26" t="str">
        <f>IF(Messwerte!C234="","",Messwerte!D234)</f>
        <v/>
      </c>
      <c r="D255" s="38" t="str">
        <f>IF(Messwerte!C234="","",Messwerte!C234)</f>
        <v/>
      </c>
      <c r="E255" s="28" t="str">
        <f>IF(D255="","",Messwerte!J234)</f>
        <v/>
      </c>
      <c r="F255" s="28" t="str">
        <f>Messwerte!K234</f>
        <v/>
      </c>
      <c r="G255" s="29" t="str">
        <f>Messwerte!L234</f>
        <v/>
      </c>
      <c r="H255" s="30" t="str">
        <f>Messwerte!M234</f>
        <v/>
      </c>
      <c r="I255" s="20"/>
      <c r="J255" s="30" t="str">
        <f>Messwerte!T234</f>
        <v/>
      </c>
      <c r="K255" s="20"/>
    </row>
    <row r="256" spans="3:11" x14ac:dyDescent="0.25">
      <c r="C256" s="32" t="str">
        <f>IF(Messwerte!C235="","",Messwerte!D235)</f>
        <v/>
      </c>
      <c r="D256" s="33" t="str">
        <f>IF(Messwerte!C235="","",Messwerte!C235)</f>
        <v/>
      </c>
      <c r="E256" s="34" t="str">
        <f>IF(D256="","",Messwerte!J235)</f>
        <v/>
      </c>
      <c r="F256" s="34" t="str">
        <f>Messwerte!K235</f>
        <v/>
      </c>
      <c r="G256" s="35" t="str">
        <f>Messwerte!L235</f>
        <v/>
      </c>
      <c r="H256" s="36" t="str">
        <f>Messwerte!M235</f>
        <v/>
      </c>
      <c r="I256" s="20"/>
      <c r="J256" s="36" t="str">
        <f>Messwerte!T235</f>
        <v/>
      </c>
      <c r="K256" s="20"/>
    </row>
    <row r="257" spans="3:11" x14ac:dyDescent="0.25">
      <c r="C257" s="26" t="str">
        <f>IF(Messwerte!C236="","",Messwerte!D236)</f>
        <v/>
      </c>
      <c r="D257" s="27" t="str">
        <f>IF(Messwerte!C236="","",Messwerte!C236)</f>
        <v/>
      </c>
      <c r="E257" s="28" t="str">
        <f>IF(D257="","",Messwerte!J236)</f>
        <v/>
      </c>
      <c r="F257" s="28" t="str">
        <f>Messwerte!K236</f>
        <v/>
      </c>
      <c r="G257" s="29" t="str">
        <f>Messwerte!L236</f>
        <v/>
      </c>
      <c r="H257" s="30" t="str">
        <f>Messwerte!M236</f>
        <v/>
      </c>
      <c r="I257" s="20"/>
      <c r="J257" s="30" t="str">
        <f>Messwerte!T236</f>
        <v/>
      </c>
      <c r="K257" s="20"/>
    </row>
    <row r="258" spans="3:11" x14ac:dyDescent="0.25">
      <c r="C258" s="32" t="str">
        <f>IF(Messwerte!C237="","",Messwerte!D237)</f>
        <v/>
      </c>
      <c r="D258" s="33" t="str">
        <f>IF(Messwerte!C237="","",Messwerte!C237)</f>
        <v/>
      </c>
      <c r="E258" s="34" t="str">
        <f>IF(D258="","",Messwerte!J237)</f>
        <v/>
      </c>
      <c r="F258" s="34" t="str">
        <f>Messwerte!K237</f>
        <v/>
      </c>
      <c r="G258" s="35" t="str">
        <f>Messwerte!L237</f>
        <v/>
      </c>
      <c r="H258" s="36" t="str">
        <f>Messwerte!M237</f>
        <v/>
      </c>
      <c r="I258" s="20"/>
      <c r="J258" s="36" t="str">
        <f>Messwerte!T237</f>
        <v/>
      </c>
      <c r="K258" s="20"/>
    </row>
    <row r="259" spans="3:11" x14ac:dyDescent="0.25">
      <c r="C259" s="26" t="str">
        <f>IF(Messwerte!C238="","",Messwerte!D238)</f>
        <v/>
      </c>
      <c r="D259" s="38" t="str">
        <f>IF(Messwerte!C238="","",Messwerte!C238)</f>
        <v/>
      </c>
      <c r="E259" s="28" t="str">
        <f>IF(D259="","",Messwerte!J238)</f>
        <v/>
      </c>
      <c r="F259" s="28" t="str">
        <f>Messwerte!K238</f>
        <v/>
      </c>
      <c r="G259" s="29" t="str">
        <f>Messwerte!L238</f>
        <v/>
      </c>
      <c r="H259" s="30" t="str">
        <f>Messwerte!M238</f>
        <v/>
      </c>
      <c r="I259" s="20"/>
      <c r="J259" s="30" t="str">
        <f>Messwerte!T238</f>
        <v/>
      </c>
      <c r="K259" s="20"/>
    </row>
    <row r="260" spans="3:11" x14ac:dyDescent="0.25">
      <c r="C260" s="32" t="str">
        <f>IF(Messwerte!C239="","",Messwerte!D239)</f>
        <v/>
      </c>
      <c r="D260" s="33" t="str">
        <f>IF(Messwerte!C239="","",Messwerte!C239)</f>
        <v/>
      </c>
      <c r="E260" s="34" t="str">
        <f>IF(D260="","",Messwerte!J239)</f>
        <v/>
      </c>
      <c r="F260" s="34" t="str">
        <f>Messwerte!K239</f>
        <v/>
      </c>
      <c r="G260" s="35" t="str">
        <f>Messwerte!L239</f>
        <v/>
      </c>
      <c r="H260" s="36" t="str">
        <f>Messwerte!M239</f>
        <v/>
      </c>
      <c r="I260" s="20"/>
      <c r="J260" s="36" t="str">
        <f>Messwerte!T239</f>
        <v/>
      </c>
      <c r="K260" s="20"/>
    </row>
    <row r="261" spans="3:11" x14ac:dyDescent="0.25">
      <c r="C261" s="26" t="str">
        <f>IF(Messwerte!C240="","",Messwerte!D240)</f>
        <v/>
      </c>
      <c r="D261" s="27" t="str">
        <f>IF(Messwerte!C240="","",Messwerte!C240)</f>
        <v/>
      </c>
      <c r="E261" s="28" t="str">
        <f>IF(D261="","",Messwerte!J240)</f>
        <v/>
      </c>
      <c r="F261" s="28" t="str">
        <f>Messwerte!K240</f>
        <v/>
      </c>
      <c r="G261" s="29" t="str">
        <f>Messwerte!L240</f>
        <v/>
      </c>
      <c r="H261" s="30" t="str">
        <f>Messwerte!M240</f>
        <v/>
      </c>
      <c r="I261" s="20"/>
      <c r="J261" s="30" t="str">
        <f>Messwerte!T240</f>
        <v/>
      </c>
      <c r="K261" s="20"/>
    </row>
    <row r="262" spans="3:11" x14ac:dyDescent="0.25">
      <c r="C262" s="32" t="str">
        <f>IF(Messwerte!C241="","",Messwerte!D241)</f>
        <v/>
      </c>
      <c r="D262" s="33" t="str">
        <f>IF(Messwerte!C241="","",Messwerte!C241)</f>
        <v/>
      </c>
      <c r="E262" s="34" t="str">
        <f>IF(D262="","",Messwerte!J241)</f>
        <v/>
      </c>
      <c r="F262" s="34" t="str">
        <f>Messwerte!K241</f>
        <v/>
      </c>
      <c r="G262" s="35" t="str">
        <f>Messwerte!L241</f>
        <v/>
      </c>
      <c r="H262" s="36" t="str">
        <f>Messwerte!M241</f>
        <v/>
      </c>
      <c r="I262" s="20"/>
      <c r="J262" s="36" t="str">
        <f>Messwerte!T241</f>
        <v/>
      </c>
      <c r="K262" s="20"/>
    </row>
    <row r="263" spans="3:11" x14ac:dyDescent="0.25">
      <c r="C263" s="26" t="str">
        <f>IF(Messwerte!C242="","",Messwerte!D242)</f>
        <v/>
      </c>
      <c r="D263" s="38" t="str">
        <f>IF(Messwerte!C242="","",Messwerte!C242)</f>
        <v/>
      </c>
      <c r="E263" s="28" t="str">
        <f>IF(D263="","",Messwerte!J242)</f>
        <v/>
      </c>
      <c r="F263" s="28" t="str">
        <f>Messwerte!K242</f>
        <v/>
      </c>
      <c r="G263" s="29" t="str">
        <f>Messwerte!L242</f>
        <v/>
      </c>
      <c r="H263" s="30" t="str">
        <f>Messwerte!M242</f>
        <v/>
      </c>
      <c r="I263" s="20"/>
      <c r="J263" s="30" t="str">
        <f>Messwerte!T242</f>
        <v/>
      </c>
      <c r="K263" s="20"/>
    </row>
    <row r="264" spans="3:11" x14ac:dyDescent="0.25">
      <c r="C264" s="32" t="str">
        <f>IF(Messwerte!C243="","",Messwerte!D243)</f>
        <v/>
      </c>
      <c r="D264" s="33" t="str">
        <f>IF(Messwerte!C243="","",Messwerte!C243)</f>
        <v/>
      </c>
      <c r="E264" s="34" t="str">
        <f>IF(D264="","",Messwerte!J243)</f>
        <v/>
      </c>
      <c r="F264" s="34" t="str">
        <f>Messwerte!K243</f>
        <v/>
      </c>
      <c r="G264" s="35" t="str">
        <f>Messwerte!L243</f>
        <v/>
      </c>
      <c r="H264" s="36" t="str">
        <f>Messwerte!M243</f>
        <v/>
      </c>
      <c r="I264" s="20"/>
      <c r="J264" s="36" t="str">
        <f>Messwerte!T243</f>
        <v/>
      </c>
      <c r="K264" s="20"/>
    </row>
    <row r="265" spans="3:11" x14ac:dyDescent="0.25">
      <c r="C265" s="26" t="str">
        <f>IF(Messwerte!C244="","",Messwerte!D244)</f>
        <v/>
      </c>
      <c r="D265" s="27" t="str">
        <f>IF(Messwerte!C244="","",Messwerte!C244)</f>
        <v/>
      </c>
      <c r="E265" s="28" t="str">
        <f>IF(D265="","",Messwerte!J244)</f>
        <v/>
      </c>
      <c r="F265" s="28" t="str">
        <f>Messwerte!K244</f>
        <v/>
      </c>
      <c r="G265" s="29" t="str">
        <f>Messwerte!L244</f>
        <v/>
      </c>
      <c r="H265" s="30" t="str">
        <f>Messwerte!M244</f>
        <v/>
      </c>
      <c r="I265" s="20"/>
      <c r="J265" s="30" t="str">
        <f>Messwerte!T244</f>
        <v/>
      </c>
      <c r="K265" s="20"/>
    </row>
    <row r="266" spans="3:11" x14ac:dyDescent="0.25">
      <c r="C266" s="32" t="str">
        <f>IF(Messwerte!C245="","",Messwerte!D245)</f>
        <v/>
      </c>
      <c r="D266" s="33" t="str">
        <f>IF(Messwerte!C245="","",Messwerte!C245)</f>
        <v/>
      </c>
      <c r="E266" s="34" t="str">
        <f>IF(D266="","",Messwerte!J245)</f>
        <v/>
      </c>
      <c r="F266" s="34" t="str">
        <f>Messwerte!K245</f>
        <v/>
      </c>
      <c r="G266" s="35" t="str">
        <f>Messwerte!L245</f>
        <v/>
      </c>
      <c r="H266" s="36" t="str">
        <f>Messwerte!M245</f>
        <v/>
      </c>
      <c r="I266" s="20"/>
      <c r="J266" s="36" t="str">
        <f>Messwerte!T245</f>
        <v/>
      </c>
      <c r="K266" s="20"/>
    </row>
    <row r="267" spans="3:11" x14ac:dyDescent="0.25">
      <c r="C267" s="26" t="str">
        <f>IF(Messwerte!C246="","",Messwerte!D246)</f>
        <v/>
      </c>
      <c r="D267" s="38" t="str">
        <f>IF(Messwerte!C246="","",Messwerte!C246)</f>
        <v/>
      </c>
      <c r="E267" s="28" t="str">
        <f>IF(D267="","",Messwerte!J246)</f>
        <v/>
      </c>
      <c r="F267" s="28" t="str">
        <f>Messwerte!K246</f>
        <v/>
      </c>
      <c r="G267" s="29" t="str">
        <f>Messwerte!L246</f>
        <v/>
      </c>
      <c r="H267" s="30" t="str">
        <f>Messwerte!M246</f>
        <v/>
      </c>
      <c r="I267" s="20"/>
      <c r="J267" s="30" t="str">
        <f>Messwerte!T246</f>
        <v/>
      </c>
      <c r="K267" s="20"/>
    </row>
    <row r="268" spans="3:11" x14ac:dyDescent="0.25">
      <c r="C268" s="32" t="str">
        <f>IF(Messwerte!C247="","",Messwerte!D247)</f>
        <v/>
      </c>
      <c r="D268" s="33" t="str">
        <f>IF(Messwerte!C247="","",Messwerte!C247)</f>
        <v/>
      </c>
      <c r="E268" s="34" t="str">
        <f>IF(D268="","",Messwerte!J247)</f>
        <v/>
      </c>
      <c r="F268" s="34" t="str">
        <f>Messwerte!K247</f>
        <v/>
      </c>
      <c r="G268" s="35" t="str">
        <f>Messwerte!L247</f>
        <v/>
      </c>
      <c r="H268" s="36" t="str">
        <f>Messwerte!M247</f>
        <v/>
      </c>
      <c r="I268" s="20"/>
      <c r="J268" s="36" t="str">
        <f>Messwerte!T247</f>
        <v/>
      </c>
      <c r="K268" s="20"/>
    </row>
    <row r="269" spans="3:11" x14ac:dyDescent="0.25">
      <c r="C269" s="26" t="str">
        <f>IF(Messwerte!C248="","",Messwerte!D248)</f>
        <v/>
      </c>
      <c r="D269" s="27" t="str">
        <f>IF(Messwerte!C248="","",Messwerte!C248)</f>
        <v/>
      </c>
      <c r="E269" s="28" t="str">
        <f>IF(D269="","",Messwerte!J248)</f>
        <v/>
      </c>
      <c r="F269" s="28" t="str">
        <f>Messwerte!K248</f>
        <v/>
      </c>
      <c r="G269" s="29" t="str">
        <f>Messwerte!L248</f>
        <v/>
      </c>
      <c r="H269" s="30" t="str">
        <f>Messwerte!M248</f>
        <v/>
      </c>
      <c r="I269" s="20"/>
      <c r="J269" s="30" t="str">
        <f>Messwerte!T248</f>
        <v/>
      </c>
      <c r="K269" s="20"/>
    </row>
    <row r="270" spans="3:11" x14ac:dyDescent="0.25">
      <c r="C270" s="32" t="str">
        <f>IF(Messwerte!C249="","",Messwerte!D249)</f>
        <v/>
      </c>
      <c r="D270" s="33" t="str">
        <f>IF(Messwerte!C249="","",Messwerte!C249)</f>
        <v/>
      </c>
      <c r="E270" s="34" t="str">
        <f>IF(D270="","",Messwerte!J249)</f>
        <v/>
      </c>
      <c r="F270" s="34" t="str">
        <f>Messwerte!K249</f>
        <v/>
      </c>
      <c r="G270" s="35" t="str">
        <f>Messwerte!L249</f>
        <v/>
      </c>
      <c r="H270" s="36" t="str">
        <f>Messwerte!M249</f>
        <v/>
      </c>
      <c r="I270" s="20"/>
      <c r="J270" s="36" t="str">
        <f>Messwerte!T249</f>
        <v/>
      </c>
      <c r="K270" s="20"/>
    </row>
    <row r="271" spans="3:11" x14ac:dyDescent="0.25">
      <c r="C271" s="26" t="str">
        <f>IF(Messwerte!C250="","",Messwerte!D250)</f>
        <v/>
      </c>
      <c r="D271" s="38" t="str">
        <f>IF(Messwerte!C250="","",Messwerte!C250)</f>
        <v/>
      </c>
      <c r="E271" s="28" t="str">
        <f>IF(D271="","",Messwerte!J250)</f>
        <v/>
      </c>
      <c r="F271" s="28" t="str">
        <f>Messwerte!K250</f>
        <v/>
      </c>
      <c r="G271" s="29" t="str">
        <f>Messwerte!L250</f>
        <v/>
      </c>
      <c r="H271" s="30" t="str">
        <f>Messwerte!M250</f>
        <v/>
      </c>
      <c r="I271" s="20"/>
      <c r="J271" s="30" t="str">
        <f>Messwerte!T250</f>
        <v/>
      </c>
      <c r="K271" s="20"/>
    </row>
    <row r="272" spans="3:11" x14ac:dyDescent="0.25">
      <c r="C272" s="32" t="str">
        <f>IF(Messwerte!C251="","",Messwerte!D251)</f>
        <v/>
      </c>
      <c r="D272" s="33" t="str">
        <f>IF(Messwerte!C251="","",Messwerte!C251)</f>
        <v/>
      </c>
      <c r="E272" s="34" t="str">
        <f>IF(D272="","",Messwerte!J251)</f>
        <v/>
      </c>
      <c r="F272" s="34" t="str">
        <f>Messwerte!K251</f>
        <v/>
      </c>
      <c r="G272" s="35" t="str">
        <f>Messwerte!L251</f>
        <v/>
      </c>
      <c r="H272" s="36" t="str">
        <f>Messwerte!M251</f>
        <v/>
      </c>
      <c r="I272" s="20"/>
      <c r="J272" s="36" t="str">
        <f>Messwerte!T251</f>
        <v/>
      </c>
      <c r="K272" s="20"/>
    </row>
    <row r="273" spans="3:11" x14ac:dyDescent="0.25">
      <c r="C273" s="26" t="str">
        <f>IF(Messwerte!C252="","",Messwerte!D252)</f>
        <v/>
      </c>
      <c r="D273" s="27" t="str">
        <f>IF(Messwerte!C252="","",Messwerte!C252)</f>
        <v/>
      </c>
      <c r="E273" s="28" t="str">
        <f>IF(D273="","",Messwerte!J252)</f>
        <v/>
      </c>
      <c r="F273" s="28" t="str">
        <f>Messwerte!K252</f>
        <v/>
      </c>
      <c r="G273" s="29" t="str">
        <f>Messwerte!L252</f>
        <v/>
      </c>
      <c r="H273" s="30" t="str">
        <f>Messwerte!M252</f>
        <v/>
      </c>
      <c r="I273" s="20"/>
      <c r="J273" s="30" t="str">
        <f>Messwerte!T252</f>
        <v/>
      </c>
      <c r="K273" s="20"/>
    </row>
    <row r="274" spans="3:11" x14ac:dyDescent="0.25">
      <c r="C274" s="32" t="str">
        <f>IF(Messwerte!C253="","",Messwerte!D253)</f>
        <v/>
      </c>
      <c r="D274" s="33" t="str">
        <f>IF(Messwerte!C253="","",Messwerte!C253)</f>
        <v/>
      </c>
      <c r="E274" s="34" t="str">
        <f>IF(D274="","",Messwerte!J253)</f>
        <v/>
      </c>
      <c r="F274" s="34" t="str">
        <f>Messwerte!K253</f>
        <v/>
      </c>
      <c r="G274" s="35" t="str">
        <f>Messwerte!L253</f>
        <v/>
      </c>
      <c r="H274" s="36" t="str">
        <f>Messwerte!M253</f>
        <v/>
      </c>
      <c r="I274" s="20"/>
      <c r="J274" s="36" t="str">
        <f>Messwerte!T253</f>
        <v/>
      </c>
      <c r="K274" s="20"/>
    </row>
    <row r="275" spans="3:11" x14ac:dyDescent="0.25">
      <c r="C275" s="26" t="str">
        <f>IF(Messwerte!C254="","",Messwerte!D254)</f>
        <v/>
      </c>
      <c r="D275" s="38" t="str">
        <f>IF(Messwerte!C254="","",Messwerte!C254)</f>
        <v/>
      </c>
      <c r="E275" s="28" t="str">
        <f>IF(D275="","",Messwerte!J254)</f>
        <v/>
      </c>
      <c r="F275" s="28" t="str">
        <f>Messwerte!K254</f>
        <v/>
      </c>
      <c r="G275" s="29" t="str">
        <f>Messwerte!L254</f>
        <v/>
      </c>
      <c r="H275" s="30" t="str">
        <f>Messwerte!M254</f>
        <v/>
      </c>
      <c r="I275" s="20"/>
      <c r="J275" s="30" t="str">
        <f>Messwerte!T254</f>
        <v/>
      </c>
      <c r="K275" s="20"/>
    </row>
    <row r="276" spans="3:11" x14ac:dyDescent="0.25">
      <c r="C276" s="32" t="str">
        <f>IF(Messwerte!C255="","",Messwerte!D255)</f>
        <v/>
      </c>
      <c r="D276" s="33" t="str">
        <f>IF(Messwerte!C255="","",Messwerte!C255)</f>
        <v/>
      </c>
      <c r="E276" s="34" t="str">
        <f>IF(D276="","",Messwerte!J255)</f>
        <v/>
      </c>
      <c r="F276" s="34" t="str">
        <f>Messwerte!K255</f>
        <v/>
      </c>
      <c r="G276" s="35" t="str">
        <f>Messwerte!L255</f>
        <v/>
      </c>
      <c r="H276" s="36" t="str">
        <f>Messwerte!M255</f>
        <v/>
      </c>
      <c r="I276" s="20"/>
      <c r="J276" s="36" t="str">
        <f>Messwerte!T255</f>
        <v/>
      </c>
      <c r="K276" s="20"/>
    </row>
    <row r="277" spans="3:11" x14ac:dyDescent="0.25">
      <c r="C277" s="26" t="str">
        <f>IF(Messwerte!C256="","",Messwerte!D256)</f>
        <v/>
      </c>
      <c r="D277" s="27" t="str">
        <f>IF(Messwerte!C256="","",Messwerte!C256)</f>
        <v/>
      </c>
      <c r="E277" s="28" t="str">
        <f>IF(D277="","",Messwerte!J256)</f>
        <v/>
      </c>
      <c r="F277" s="28" t="str">
        <f>Messwerte!K256</f>
        <v/>
      </c>
      <c r="G277" s="29" t="str">
        <f>Messwerte!L256</f>
        <v/>
      </c>
      <c r="H277" s="30" t="str">
        <f>Messwerte!M256</f>
        <v/>
      </c>
      <c r="I277" s="20"/>
      <c r="J277" s="30" t="str">
        <f>Messwerte!T256</f>
        <v/>
      </c>
      <c r="K277" s="20"/>
    </row>
    <row r="278" spans="3:11" x14ac:dyDescent="0.25">
      <c r="C278" s="32" t="str">
        <f>IF(Messwerte!C257="","",Messwerte!D257)</f>
        <v/>
      </c>
      <c r="D278" s="33" t="str">
        <f>IF(Messwerte!C257="","",Messwerte!C257)</f>
        <v/>
      </c>
      <c r="E278" s="34" t="str">
        <f>IF(D278="","",Messwerte!J257)</f>
        <v/>
      </c>
      <c r="F278" s="34" t="str">
        <f>Messwerte!K257</f>
        <v/>
      </c>
      <c r="G278" s="35" t="str">
        <f>Messwerte!L257</f>
        <v/>
      </c>
      <c r="H278" s="36" t="str">
        <f>Messwerte!M257</f>
        <v/>
      </c>
      <c r="I278" s="20"/>
      <c r="J278" s="36" t="str">
        <f>Messwerte!T257</f>
        <v/>
      </c>
      <c r="K278" s="20"/>
    </row>
    <row r="279" spans="3:11" x14ac:dyDescent="0.25">
      <c r="C279" s="26" t="str">
        <f>IF(Messwerte!C258="","",Messwerte!D258)</f>
        <v/>
      </c>
      <c r="D279" s="38" t="str">
        <f>IF(Messwerte!C258="","",Messwerte!C258)</f>
        <v/>
      </c>
      <c r="E279" s="28" t="str">
        <f>IF(D279="","",Messwerte!J258)</f>
        <v/>
      </c>
      <c r="F279" s="28" t="str">
        <f>Messwerte!K258</f>
        <v/>
      </c>
      <c r="G279" s="29" t="str">
        <f>Messwerte!L258</f>
        <v/>
      </c>
      <c r="H279" s="30" t="str">
        <f>Messwerte!M258</f>
        <v/>
      </c>
      <c r="I279" s="20"/>
      <c r="J279" s="30" t="str">
        <f>Messwerte!T258</f>
        <v/>
      </c>
      <c r="K279" s="20"/>
    </row>
    <row r="280" spans="3:11" x14ac:dyDescent="0.25">
      <c r="C280" s="32" t="str">
        <f>IF(Messwerte!C259="","",Messwerte!D259)</f>
        <v/>
      </c>
      <c r="D280" s="33" t="str">
        <f>IF(Messwerte!C259="","",Messwerte!C259)</f>
        <v/>
      </c>
      <c r="E280" s="34" t="str">
        <f>IF(D280="","",Messwerte!J259)</f>
        <v/>
      </c>
      <c r="F280" s="34" t="str">
        <f>Messwerte!K259</f>
        <v/>
      </c>
      <c r="G280" s="35" t="str">
        <f>Messwerte!L259</f>
        <v/>
      </c>
      <c r="H280" s="36" t="str">
        <f>Messwerte!M259</f>
        <v/>
      </c>
      <c r="I280" s="20"/>
      <c r="J280" s="36" t="str">
        <f>Messwerte!T259</f>
        <v/>
      </c>
      <c r="K280" s="20"/>
    </row>
    <row r="281" spans="3:11" x14ac:dyDescent="0.25">
      <c r="C281" s="26" t="str">
        <f>IF(Messwerte!C260="","",Messwerte!D260)</f>
        <v/>
      </c>
      <c r="D281" s="27" t="str">
        <f>IF(Messwerte!C260="","",Messwerte!C260)</f>
        <v/>
      </c>
      <c r="E281" s="28" t="str">
        <f>IF(D281="","",Messwerte!J260)</f>
        <v/>
      </c>
      <c r="F281" s="28" t="str">
        <f>Messwerte!K260</f>
        <v/>
      </c>
      <c r="G281" s="29" t="str">
        <f>Messwerte!L260</f>
        <v/>
      </c>
      <c r="H281" s="30" t="str">
        <f>Messwerte!M260</f>
        <v/>
      </c>
      <c r="I281" s="20"/>
      <c r="J281" s="30" t="str">
        <f>Messwerte!T260</f>
        <v/>
      </c>
      <c r="K281" s="20"/>
    </row>
    <row r="282" spans="3:11" x14ac:dyDescent="0.25">
      <c r="C282" s="32" t="str">
        <f>IF(Messwerte!C261="","",Messwerte!D261)</f>
        <v/>
      </c>
      <c r="D282" s="33" t="str">
        <f>IF(Messwerte!C261="","",Messwerte!C261)</f>
        <v/>
      </c>
      <c r="E282" s="34" t="str">
        <f>IF(D282="","",Messwerte!J261)</f>
        <v/>
      </c>
      <c r="F282" s="34" t="str">
        <f>Messwerte!K261</f>
        <v/>
      </c>
      <c r="G282" s="35" t="str">
        <f>Messwerte!L261</f>
        <v/>
      </c>
      <c r="H282" s="36" t="str">
        <f>Messwerte!M261</f>
        <v/>
      </c>
      <c r="I282" s="20"/>
      <c r="J282" s="36" t="str">
        <f>Messwerte!T261</f>
        <v/>
      </c>
      <c r="K282" s="20"/>
    </row>
    <row r="283" spans="3:11" x14ac:dyDescent="0.25">
      <c r="C283" s="26" t="str">
        <f>IF(Messwerte!C262="","",Messwerte!D262)</f>
        <v/>
      </c>
      <c r="D283" s="38" t="str">
        <f>IF(Messwerte!C262="","",Messwerte!C262)</f>
        <v/>
      </c>
      <c r="E283" s="28" t="str">
        <f>IF(D283="","",Messwerte!J262)</f>
        <v/>
      </c>
      <c r="F283" s="28" t="str">
        <f>Messwerte!K262</f>
        <v/>
      </c>
      <c r="G283" s="29" t="str">
        <f>Messwerte!L262</f>
        <v/>
      </c>
      <c r="H283" s="30" t="str">
        <f>Messwerte!M262</f>
        <v/>
      </c>
      <c r="I283" s="20"/>
      <c r="J283" s="30" t="str">
        <f>Messwerte!T262</f>
        <v/>
      </c>
      <c r="K283" s="20"/>
    </row>
    <row r="284" spans="3:11" x14ac:dyDescent="0.25">
      <c r="C284" s="32" t="str">
        <f>IF(Messwerte!C263="","",Messwerte!D263)</f>
        <v/>
      </c>
      <c r="D284" s="33" t="str">
        <f>IF(Messwerte!C263="","",Messwerte!C263)</f>
        <v/>
      </c>
      <c r="E284" s="34" t="str">
        <f>IF(D284="","",Messwerte!J263)</f>
        <v/>
      </c>
      <c r="F284" s="34" t="str">
        <f>Messwerte!K263</f>
        <v/>
      </c>
      <c r="G284" s="35" t="str">
        <f>Messwerte!L263</f>
        <v/>
      </c>
      <c r="H284" s="36" t="str">
        <f>Messwerte!M263</f>
        <v/>
      </c>
      <c r="I284" s="20"/>
      <c r="J284" s="36" t="str">
        <f>Messwerte!T263</f>
        <v/>
      </c>
      <c r="K284" s="20"/>
    </row>
    <row r="285" spans="3:11" x14ac:dyDescent="0.25">
      <c r="C285" s="26" t="str">
        <f>IF(Messwerte!C264="","",Messwerte!D264)</f>
        <v/>
      </c>
      <c r="D285" s="27" t="str">
        <f>IF(Messwerte!C264="","",Messwerte!C264)</f>
        <v/>
      </c>
      <c r="E285" s="28" t="str">
        <f>IF(D285="","",Messwerte!J264)</f>
        <v/>
      </c>
      <c r="F285" s="28" t="str">
        <f>Messwerte!K264</f>
        <v/>
      </c>
      <c r="G285" s="29" t="str">
        <f>Messwerte!L264</f>
        <v/>
      </c>
      <c r="H285" s="30" t="str">
        <f>Messwerte!M264</f>
        <v/>
      </c>
      <c r="I285" s="20"/>
      <c r="J285" s="30" t="str">
        <f>Messwerte!T264</f>
        <v/>
      </c>
      <c r="K285" s="20"/>
    </row>
    <row r="286" spans="3:11" x14ac:dyDescent="0.25">
      <c r="C286" s="32" t="str">
        <f>IF(Messwerte!C265="","",Messwerte!D265)</f>
        <v/>
      </c>
      <c r="D286" s="33" t="str">
        <f>IF(Messwerte!C265="","",Messwerte!C265)</f>
        <v/>
      </c>
      <c r="E286" s="34" t="str">
        <f>IF(D286="","",Messwerte!J265)</f>
        <v/>
      </c>
      <c r="F286" s="34" t="str">
        <f>Messwerte!K265</f>
        <v/>
      </c>
      <c r="G286" s="35" t="str">
        <f>Messwerte!L265</f>
        <v/>
      </c>
      <c r="H286" s="36" t="str">
        <f>Messwerte!M265</f>
        <v/>
      </c>
      <c r="I286" s="20"/>
      <c r="J286" s="36" t="str">
        <f>Messwerte!T265</f>
        <v/>
      </c>
      <c r="K286" s="20"/>
    </row>
    <row r="287" spans="3:11" x14ac:dyDescent="0.25">
      <c r="C287" s="26" t="str">
        <f>IF(Messwerte!C266="","",Messwerte!D266)</f>
        <v/>
      </c>
      <c r="D287" s="38" t="str">
        <f>IF(Messwerte!C266="","",Messwerte!C266)</f>
        <v/>
      </c>
      <c r="E287" s="28" t="str">
        <f>IF(D287="","",Messwerte!J266)</f>
        <v/>
      </c>
      <c r="F287" s="28" t="str">
        <f>Messwerte!K266</f>
        <v/>
      </c>
      <c r="G287" s="29" t="str">
        <f>Messwerte!L266</f>
        <v/>
      </c>
      <c r="H287" s="30" t="str">
        <f>Messwerte!M266</f>
        <v/>
      </c>
      <c r="I287" s="20"/>
      <c r="J287" s="30" t="str">
        <f>Messwerte!T266</f>
        <v/>
      </c>
      <c r="K287" s="20"/>
    </row>
    <row r="288" spans="3:11" x14ac:dyDescent="0.25">
      <c r="C288" s="32" t="str">
        <f>IF(Messwerte!C267="","",Messwerte!D267)</f>
        <v/>
      </c>
      <c r="D288" s="33" t="str">
        <f>IF(Messwerte!C267="","",Messwerte!C267)</f>
        <v/>
      </c>
      <c r="E288" s="34" t="str">
        <f>IF(D288="","",Messwerte!J267)</f>
        <v/>
      </c>
      <c r="F288" s="34" t="str">
        <f>Messwerte!K267</f>
        <v/>
      </c>
      <c r="G288" s="35" t="str">
        <f>Messwerte!L267</f>
        <v/>
      </c>
      <c r="H288" s="36" t="str">
        <f>Messwerte!M267</f>
        <v/>
      </c>
      <c r="I288" s="20"/>
      <c r="J288" s="36" t="str">
        <f>Messwerte!T267</f>
        <v/>
      </c>
      <c r="K288" s="20"/>
    </row>
    <row r="289" spans="3:11" x14ac:dyDescent="0.25">
      <c r="C289" s="26" t="str">
        <f>IF(Messwerte!C268="","",Messwerte!D268)</f>
        <v/>
      </c>
      <c r="D289" s="27" t="str">
        <f>IF(Messwerte!C268="","",Messwerte!C268)</f>
        <v/>
      </c>
      <c r="E289" s="28" t="str">
        <f>IF(D289="","",Messwerte!J268)</f>
        <v/>
      </c>
      <c r="F289" s="28" t="str">
        <f>Messwerte!K268</f>
        <v/>
      </c>
      <c r="G289" s="29" t="str">
        <f>Messwerte!L268</f>
        <v/>
      </c>
      <c r="H289" s="30" t="str">
        <f>Messwerte!M268</f>
        <v/>
      </c>
      <c r="I289" s="20"/>
      <c r="J289" s="30" t="str">
        <f>Messwerte!T268</f>
        <v/>
      </c>
      <c r="K289" s="20"/>
    </row>
    <row r="290" spans="3:11" x14ac:dyDescent="0.25">
      <c r="C290" s="32" t="str">
        <f>IF(Messwerte!C269="","",Messwerte!D269)</f>
        <v/>
      </c>
      <c r="D290" s="33" t="str">
        <f>IF(Messwerte!C269="","",Messwerte!C269)</f>
        <v/>
      </c>
      <c r="E290" s="34" t="str">
        <f>IF(D290="","",Messwerte!J269)</f>
        <v/>
      </c>
      <c r="F290" s="34" t="str">
        <f>Messwerte!K269</f>
        <v/>
      </c>
      <c r="G290" s="35" t="str">
        <f>Messwerte!L269</f>
        <v/>
      </c>
      <c r="H290" s="36" t="str">
        <f>Messwerte!M269</f>
        <v/>
      </c>
      <c r="I290" s="20"/>
      <c r="J290" s="36" t="str">
        <f>Messwerte!T269</f>
        <v/>
      </c>
      <c r="K290" s="20"/>
    </row>
    <row r="291" spans="3:11" x14ac:dyDescent="0.25">
      <c r="C291" s="26" t="str">
        <f>IF(Messwerte!C270="","",Messwerte!D270)</f>
        <v/>
      </c>
      <c r="D291" s="38" t="str">
        <f>IF(Messwerte!C270="","",Messwerte!C270)</f>
        <v/>
      </c>
      <c r="E291" s="28" t="str">
        <f>IF(D291="","",Messwerte!J270)</f>
        <v/>
      </c>
      <c r="F291" s="28" t="str">
        <f>Messwerte!K270</f>
        <v/>
      </c>
      <c r="G291" s="29" t="str">
        <f>Messwerte!L270</f>
        <v/>
      </c>
      <c r="H291" s="30" t="str">
        <f>Messwerte!M270</f>
        <v/>
      </c>
      <c r="I291" s="20"/>
      <c r="J291" s="30" t="str">
        <f>Messwerte!T270</f>
        <v/>
      </c>
      <c r="K291" s="20"/>
    </row>
    <row r="292" spans="3:11" x14ac:dyDescent="0.25">
      <c r="C292" s="32" t="str">
        <f>IF(Messwerte!C271="","",Messwerte!D271)</f>
        <v/>
      </c>
      <c r="D292" s="33" t="str">
        <f>IF(Messwerte!C271="","",Messwerte!C271)</f>
        <v/>
      </c>
      <c r="E292" s="34" t="str">
        <f>IF(D292="","",Messwerte!J271)</f>
        <v/>
      </c>
      <c r="F292" s="34" t="str">
        <f>Messwerte!K271</f>
        <v/>
      </c>
      <c r="G292" s="35" t="str">
        <f>Messwerte!L271</f>
        <v/>
      </c>
      <c r="H292" s="36" t="str">
        <f>Messwerte!M271</f>
        <v/>
      </c>
      <c r="I292" s="20"/>
      <c r="J292" s="36" t="str">
        <f>Messwerte!T271</f>
        <v/>
      </c>
      <c r="K292" s="20"/>
    </row>
    <row r="293" spans="3:11" x14ac:dyDescent="0.25">
      <c r="C293" s="26" t="str">
        <f>IF(Messwerte!C272="","",Messwerte!D272)</f>
        <v/>
      </c>
      <c r="D293" s="27" t="str">
        <f>IF(Messwerte!C272="","",Messwerte!C272)</f>
        <v/>
      </c>
      <c r="E293" s="28" t="str">
        <f>IF(D293="","",Messwerte!J272)</f>
        <v/>
      </c>
      <c r="F293" s="28" t="str">
        <f>Messwerte!K272</f>
        <v/>
      </c>
      <c r="G293" s="29" t="str">
        <f>Messwerte!L272</f>
        <v/>
      </c>
      <c r="H293" s="30" t="str">
        <f>Messwerte!M272</f>
        <v/>
      </c>
      <c r="I293" s="20"/>
      <c r="J293" s="30" t="str">
        <f>Messwerte!T272</f>
        <v/>
      </c>
      <c r="K293" s="20"/>
    </row>
    <row r="294" spans="3:11" x14ac:dyDescent="0.25">
      <c r="C294" s="32" t="str">
        <f>IF(Messwerte!C273="","",Messwerte!D273)</f>
        <v/>
      </c>
      <c r="D294" s="33" t="str">
        <f>IF(Messwerte!C273="","",Messwerte!C273)</f>
        <v/>
      </c>
      <c r="E294" s="34" t="str">
        <f>IF(D294="","",Messwerte!J273)</f>
        <v/>
      </c>
      <c r="F294" s="34" t="str">
        <f>Messwerte!K273</f>
        <v/>
      </c>
      <c r="G294" s="35" t="str">
        <f>Messwerte!L273</f>
        <v/>
      </c>
      <c r="H294" s="36" t="str">
        <f>Messwerte!M273</f>
        <v/>
      </c>
      <c r="I294" s="20"/>
      <c r="J294" s="36" t="str">
        <f>Messwerte!T273</f>
        <v/>
      </c>
      <c r="K294" s="20"/>
    </row>
    <row r="295" spans="3:11" x14ac:dyDescent="0.25">
      <c r="C295" s="26" t="str">
        <f>IF(Messwerte!C274="","",Messwerte!D274)</f>
        <v/>
      </c>
      <c r="D295" s="38" t="str">
        <f>IF(Messwerte!C274="","",Messwerte!C274)</f>
        <v/>
      </c>
      <c r="E295" s="28" t="str">
        <f>IF(D295="","",Messwerte!J274)</f>
        <v/>
      </c>
      <c r="F295" s="28" t="str">
        <f>Messwerte!K274</f>
        <v/>
      </c>
      <c r="G295" s="29" t="str">
        <f>Messwerte!L274</f>
        <v/>
      </c>
      <c r="H295" s="30" t="str">
        <f>Messwerte!M274</f>
        <v/>
      </c>
      <c r="I295" s="20"/>
      <c r="J295" s="30" t="str">
        <f>Messwerte!T274</f>
        <v/>
      </c>
      <c r="K295" s="20"/>
    </row>
    <row r="296" spans="3:11" x14ac:dyDescent="0.25">
      <c r="C296" s="32" t="str">
        <f>IF(Messwerte!C275="","",Messwerte!D275)</f>
        <v/>
      </c>
      <c r="D296" s="33" t="str">
        <f>IF(Messwerte!C275="","",Messwerte!C275)</f>
        <v/>
      </c>
      <c r="E296" s="34" t="str">
        <f>IF(D296="","",Messwerte!J275)</f>
        <v/>
      </c>
      <c r="F296" s="34" t="str">
        <f>Messwerte!K275</f>
        <v/>
      </c>
      <c r="G296" s="35" t="str">
        <f>Messwerte!L275</f>
        <v/>
      </c>
      <c r="H296" s="36" t="str">
        <f>Messwerte!M275</f>
        <v/>
      </c>
      <c r="I296" s="20"/>
      <c r="J296" s="36" t="str">
        <f>Messwerte!T275</f>
        <v/>
      </c>
      <c r="K296" s="20"/>
    </row>
    <row r="297" spans="3:11" x14ac:dyDescent="0.25">
      <c r="C297" s="26" t="str">
        <f>IF(Messwerte!C276="","",Messwerte!D276)</f>
        <v/>
      </c>
      <c r="D297" s="27" t="str">
        <f>IF(Messwerte!C276="","",Messwerte!C276)</f>
        <v/>
      </c>
      <c r="E297" s="28" t="str">
        <f>IF(D297="","",Messwerte!J276)</f>
        <v/>
      </c>
      <c r="F297" s="28" t="str">
        <f>Messwerte!K276</f>
        <v/>
      </c>
      <c r="G297" s="29" t="str">
        <f>Messwerte!L276</f>
        <v/>
      </c>
      <c r="H297" s="30" t="str">
        <f>Messwerte!M276</f>
        <v/>
      </c>
      <c r="I297" s="20"/>
      <c r="J297" s="30" t="str">
        <f>Messwerte!T276</f>
        <v/>
      </c>
      <c r="K297" s="20"/>
    </row>
    <row r="298" spans="3:11" x14ac:dyDescent="0.25">
      <c r="C298" s="32" t="str">
        <f>IF(Messwerte!C277="","",Messwerte!D277)</f>
        <v/>
      </c>
      <c r="D298" s="33" t="str">
        <f>IF(Messwerte!C277="","",Messwerte!C277)</f>
        <v/>
      </c>
      <c r="E298" s="34" t="str">
        <f>IF(D298="","",Messwerte!J277)</f>
        <v/>
      </c>
      <c r="F298" s="34" t="str">
        <f>Messwerte!K277</f>
        <v/>
      </c>
      <c r="G298" s="35" t="str">
        <f>Messwerte!L277</f>
        <v/>
      </c>
      <c r="H298" s="36" t="str">
        <f>Messwerte!M277</f>
        <v/>
      </c>
      <c r="I298" s="20"/>
      <c r="J298" s="36" t="str">
        <f>Messwerte!T277</f>
        <v/>
      </c>
      <c r="K298" s="20"/>
    </row>
    <row r="299" spans="3:11" x14ac:dyDescent="0.25">
      <c r="C299" s="26" t="str">
        <f>IF(Messwerte!C278="","",Messwerte!D278)</f>
        <v/>
      </c>
      <c r="D299" s="38" t="str">
        <f>IF(Messwerte!C278="","",Messwerte!C278)</f>
        <v/>
      </c>
      <c r="E299" s="28" t="str">
        <f>IF(D299="","",Messwerte!J278)</f>
        <v/>
      </c>
      <c r="F299" s="28" t="str">
        <f>Messwerte!K278</f>
        <v/>
      </c>
      <c r="G299" s="29" t="str">
        <f>Messwerte!L278</f>
        <v/>
      </c>
      <c r="H299" s="30" t="str">
        <f>Messwerte!M278</f>
        <v/>
      </c>
      <c r="I299" s="20"/>
      <c r="J299" s="30" t="str">
        <f>Messwerte!T278</f>
        <v/>
      </c>
      <c r="K299" s="20"/>
    </row>
    <row r="300" spans="3:11" x14ac:dyDescent="0.25">
      <c r="C300" s="32" t="str">
        <f>IF(Messwerte!C279="","",Messwerte!D279)</f>
        <v/>
      </c>
      <c r="D300" s="33" t="str">
        <f>IF(Messwerte!C279="","",Messwerte!C279)</f>
        <v/>
      </c>
      <c r="E300" s="34" t="str">
        <f>IF(D300="","",Messwerte!J279)</f>
        <v/>
      </c>
      <c r="F300" s="34" t="str">
        <f>Messwerte!K279</f>
        <v/>
      </c>
      <c r="G300" s="35" t="str">
        <f>Messwerte!L279</f>
        <v/>
      </c>
      <c r="H300" s="36" t="str">
        <f>Messwerte!M279</f>
        <v/>
      </c>
      <c r="I300" s="20"/>
      <c r="J300" s="36" t="str">
        <f>Messwerte!T279</f>
        <v/>
      </c>
      <c r="K300" s="20"/>
    </row>
    <row r="301" spans="3:11" x14ac:dyDescent="0.25">
      <c r="C301" s="26" t="str">
        <f>IF(Messwerte!C280="","",Messwerte!D280)</f>
        <v/>
      </c>
      <c r="D301" s="27" t="str">
        <f>IF(Messwerte!C280="","",Messwerte!C280)</f>
        <v/>
      </c>
      <c r="E301" s="28" t="str">
        <f>IF(D301="","",Messwerte!J280)</f>
        <v/>
      </c>
      <c r="F301" s="28" t="str">
        <f>Messwerte!K280</f>
        <v/>
      </c>
      <c r="G301" s="29" t="str">
        <f>Messwerte!L280</f>
        <v/>
      </c>
      <c r="H301" s="30" t="str">
        <f>Messwerte!M280</f>
        <v/>
      </c>
      <c r="I301" s="20"/>
      <c r="J301" s="30" t="str">
        <f>Messwerte!T280</f>
        <v/>
      </c>
      <c r="K301" s="20"/>
    </row>
    <row r="302" spans="3:11" x14ac:dyDescent="0.25">
      <c r="C302" s="32" t="str">
        <f>IF(Messwerte!C281="","",Messwerte!D281)</f>
        <v/>
      </c>
      <c r="D302" s="33" t="str">
        <f>IF(Messwerte!C281="","",Messwerte!C281)</f>
        <v/>
      </c>
      <c r="E302" s="34" t="str">
        <f>IF(D302="","",Messwerte!J281)</f>
        <v/>
      </c>
      <c r="F302" s="34" t="str">
        <f>Messwerte!K281</f>
        <v/>
      </c>
      <c r="G302" s="35" t="str">
        <f>Messwerte!L281</f>
        <v/>
      </c>
      <c r="H302" s="36" t="str">
        <f>Messwerte!M281</f>
        <v/>
      </c>
      <c r="I302" s="20"/>
      <c r="J302" s="36" t="str">
        <f>Messwerte!T281</f>
        <v/>
      </c>
      <c r="K302" s="20"/>
    </row>
    <row r="303" spans="3:11" x14ac:dyDescent="0.25">
      <c r="C303" s="26" t="str">
        <f>IF(Messwerte!C282="","",Messwerte!D282)</f>
        <v/>
      </c>
      <c r="D303" s="38" t="str">
        <f>IF(Messwerte!C282="","",Messwerte!C282)</f>
        <v/>
      </c>
      <c r="E303" s="28" t="str">
        <f>IF(D303="","",Messwerte!J282)</f>
        <v/>
      </c>
      <c r="F303" s="28" t="str">
        <f>Messwerte!K282</f>
        <v/>
      </c>
      <c r="G303" s="29" t="str">
        <f>Messwerte!L282</f>
        <v/>
      </c>
      <c r="H303" s="30" t="str">
        <f>Messwerte!M282</f>
        <v/>
      </c>
      <c r="I303" s="20"/>
      <c r="J303" s="30" t="str">
        <f>Messwerte!T282</f>
        <v/>
      </c>
      <c r="K303" s="20"/>
    </row>
    <row r="304" spans="3:11" x14ac:dyDescent="0.25">
      <c r="C304" s="32" t="str">
        <f>IF(Messwerte!C283="","",Messwerte!D283)</f>
        <v/>
      </c>
      <c r="D304" s="33" t="str">
        <f>IF(Messwerte!C283="","",Messwerte!C283)</f>
        <v/>
      </c>
      <c r="E304" s="34" t="str">
        <f>IF(D304="","",Messwerte!J283)</f>
        <v/>
      </c>
      <c r="F304" s="34" t="str">
        <f>Messwerte!K283</f>
        <v/>
      </c>
      <c r="G304" s="35" t="str">
        <f>Messwerte!L283</f>
        <v/>
      </c>
      <c r="H304" s="36" t="str">
        <f>Messwerte!M283</f>
        <v/>
      </c>
      <c r="I304" s="20"/>
      <c r="J304" s="36" t="str">
        <f>Messwerte!T283</f>
        <v/>
      </c>
      <c r="K304" s="20"/>
    </row>
    <row r="305" spans="3:11" x14ac:dyDescent="0.25">
      <c r="C305" s="26" t="str">
        <f>IF(Messwerte!C284="","",Messwerte!D284)</f>
        <v/>
      </c>
      <c r="D305" s="27" t="str">
        <f>IF(Messwerte!C284="","",Messwerte!C284)</f>
        <v/>
      </c>
      <c r="E305" s="28" t="str">
        <f>IF(D305="","",Messwerte!J284)</f>
        <v/>
      </c>
      <c r="F305" s="28" t="str">
        <f>Messwerte!K284</f>
        <v/>
      </c>
      <c r="G305" s="29" t="str">
        <f>Messwerte!L284</f>
        <v/>
      </c>
      <c r="H305" s="30" t="str">
        <f>Messwerte!M284</f>
        <v/>
      </c>
      <c r="I305" s="20"/>
      <c r="J305" s="30" t="str">
        <f>Messwerte!T284</f>
        <v/>
      </c>
      <c r="K305" s="20"/>
    </row>
    <row r="306" spans="3:11" x14ac:dyDescent="0.25">
      <c r="C306" s="32" t="str">
        <f>IF(Messwerte!C285="","",Messwerte!D285)</f>
        <v/>
      </c>
      <c r="D306" s="33" t="str">
        <f>IF(Messwerte!C285="","",Messwerte!C285)</f>
        <v/>
      </c>
      <c r="E306" s="34" t="str">
        <f>IF(D306="","",Messwerte!J285)</f>
        <v/>
      </c>
      <c r="F306" s="34" t="str">
        <f>Messwerte!K285</f>
        <v/>
      </c>
      <c r="G306" s="35" t="str">
        <f>Messwerte!L285</f>
        <v/>
      </c>
      <c r="H306" s="36" t="str">
        <f>Messwerte!M285</f>
        <v/>
      </c>
      <c r="I306" s="20"/>
      <c r="J306" s="36" t="str">
        <f>Messwerte!T285</f>
        <v/>
      </c>
      <c r="K306" s="20"/>
    </row>
    <row r="307" spans="3:11" x14ac:dyDescent="0.25">
      <c r="C307" s="26" t="str">
        <f>IF(Messwerte!C286="","",Messwerte!D286)</f>
        <v/>
      </c>
      <c r="D307" s="38" t="str">
        <f>IF(Messwerte!C286="","",Messwerte!C286)</f>
        <v/>
      </c>
      <c r="E307" s="28" t="str">
        <f>IF(D307="","",Messwerte!J286)</f>
        <v/>
      </c>
      <c r="F307" s="28" t="str">
        <f>Messwerte!K286</f>
        <v/>
      </c>
      <c r="G307" s="29" t="str">
        <f>Messwerte!L286</f>
        <v/>
      </c>
      <c r="H307" s="30" t="str">
        <f>Messwerte!M286</f>
        <v/>
      </c>
      <c r="I307" s="20"/>
      <c r="J307" s="30" t="str">
        <f>Messwerte!T286</f>
        <v/>
      </c>
      <c r="K307" s="20"/>
    </row>
    <row r="308" spans="3:11" x14ac:dyDescent="0.25">
      <c r="C308" s="32" t="str">
        <f>IF(Messwerte!C287="","",Messwerte!D287)</f>
        <v/>
      </c>
      <c r="D308" s="33" t="str">
        <f>IF(Messwerte!C287="","",Messwerte!C287)</f>
        <v/>
      </c>
      <c r="E308" s="34" t="str">
        <f>IF(D308="","",Messwerte!J287)</f>
        <v/>
      </c>
      <c r="F308" s="34" t="str">
        <f>Messwerte!K287</f>
        <v/>
      </c>
      <c r="G308" s="35" t="str">
        <f>Messwerte!L287</f>
        <v/>
      </c>
      <c r="H308" s="36" t="str">
        <f>Messwerte!M287</f>
        <v/>
      </c>
      <c r="I308" s="20"/>
      <c r="J308" s="36" t="str">
        <f>Messwerte!T287</f>
        <v/>
      </c>
      <c r="K308" s="20"/>
    </row>
    <row r="309" spans="3:11" x14ac:dyDescent="0.25">
      <c r="C309" s="26" t="str">
        <f>IF(Messwerte!C288="","",Messwerte!D288)</f>
        <v/>
      </c>
      <c r="D309" s="27" t="str">
        <f>IF(Messwerte!C288="","",Messwerte!C288)</f>
        <v/>
      </c>
      <c r="E309" s="28" t="str">
        <f>IF(D309="","",Messwerte!J288)</f>
        <v/>
      </c>
      <c r="F309" s="28" t="str">
        <f>Messwerte!K288</f>
        <v/>
      </c>
      <c r="G309" s="29" t="str">
        <f>Messwerte!L288</f>
        <v/>
      </c>
      <c r="H309" s="30" t="str">
        <f>Messwerte!M288</f>
        <v/>
      </c>
      <c r="I309" s="20"/>
      <c r="J309" s="30" t="str">
        <f>Messwerte!T288</f>
        <v/>
      </c>
      <c r="K309" s="20"/>
    </row>
    <row r="310" spans="3:11" x14ac:dyDescent="0.25">
      <c r="C310" s="32" t="str">
        <f>IF(Messwerte!C289="","",Messwerte!D289)</f>
        <v/>
      </c>
      <c r="D310" s="33" t="str">
        <f>IF(Messwerte!C289="","",Messwerte!C289)</f>
        <v/>
      </c>
      <c r="E310" s="34" t="str">
        <f>IF(D310="","",Messwerte!J289)</f>
        <v/>
      </c>
      <c r="F310" s="34" t="str">
        <f>Messwerte!K289</f>
        <v/>
      </c>
      <c r="G310" s="35" t="str">
        <f>Messwerte!L289</f>
        <v/>
      </c>
      <c r="H310" s="36" t="str">
        <f>Messwerte!M289</f>
        <v/>
      </c>
      <c r="I310" s="20"/>
      <c r="J310" s="36" t="str">
        <f>Messwerte!T289</f>
        <v/>
      </c>
      <c r="K310" s="20"/>
    </row>
    <row r="311" spans="3:11" x14ac:dyDescent="0.25">
      <c r="C311" s="26" t="str">
        <f>IF(Messwerte!C290="","",Messwerte!D290)</f>
        <v/>
      </c>
      <c r="D311" s="38" t="str">
        <f>IF(Messwerte!C290="","",Messwerte!C290)</f>
        <v/>
      </c>
      <c r="E311" s="28" t="str">
        <f>IF(D311="","",Messwerte!J290)</f>
        <v/>
      </c>
      <c r="F311" s="28" t="str">
        <f>Messwerte!K290</f>
        <v/>
      </c>
      <c r="G311" s="29" t="str">
        <f>Messwerte!L290</f>
        <v/>
      </c>
      <c r="H311" s="30" t="str">
        <f>Messwerte!M290</f>
        <v/>
      </c>
      <c r="I311" s="20"/>
      <c r="J311" s="30" t="str">
        <f>Messwerte!T290</f>
        <v/>
      </c>
      <c r="K311" s="20"/>
    </row>
    <row r="312" spans="3:11" x14ac:dyDescent="0.25">
      <c r="C312" s="32" t="str">
        <f>IF(Messwerte!C291="","",Messwerte!D291)</f>
        <v/>
      </c>
      <c r="D312" s="33" t="str">
        <f>IF(Messwerte!C291="","",Messwerte!C291)</f>
        <v/>
      </c>
      <c r="E312" s="34" t="str">
        <f>IF(D312="","",Messwerte!J291)</f>
        <v/>
      </c>
      <c r="F312" s="34" t="str">
        <f>Messwerte!K291</f>
        <v/>
      </c>
      <c r="G312" s="35" t="str">
        <f>Messwerte!L291</f>
        <v/>
      </c>
      <c r="H312" s="36" t="str">
        <f>Messwerte!M291</f>
        <v/>
      </c>
      <c r="I312" s="20"/>
      <c r="J312" s="36" t="str">
        <f>Messwerte!T291</f>
        <v/>
      </c>
      <c r="K312" s="20"/>
    </row>
    <row r="313" spans="3:11" x14ac:dyDescent="0.25">
      <c r="C313" s="26" t="str">
        <f>IF(Messwerte!C292="","",Messwerte!D292)</f>
        <v/>
      </c>
      <c r="D313" s="27" t="str">
        <f>IF(Messwerte!C292="","",Messwerte!C292)</f>
        <v/>
      </c>
      <c r="E313" s="28" t="str">
        <f>IF(D313="","",Messwerte!J292)</f>
        <v/>
      </c>
      <c r="F313" s="28" t="str">
        <f>Messwerte!K292</f>
        <v/>
      </c>
      <c r="G313" s="29" t="str">
        <f>Messwerte!L292</f>
        <v/>
      </c>
      <c r="H313" s="30" t="str">
        <f>Messwerte!M292</f>
        <v/>
      </c>
      <c r="I313" s="20"/>
      <c r="J313" s="30" t="str">
        <f>Messwerte!T292</f>
        <v/>
      </c>
      <c r="K313" s="20"/>
    </row>
    <row r="314" spans="3:11" x14ac:dyDescent="0.25">
      <c r="C314" s="32" t="str">
        <f>IF(Messwerte!C293="","",Messwerte!D293)</f>
        <v/>
      </c>
      <c r="D314" s="33" t="str">
        <f>IF(Messwerte!C293="","",Messwerte!C293)</f>
        <v/>
      </c>
      <c r="E314" s="34" t="str">
        <f>IF(D314="","",Messwerte!J293)</f>
        <v/>
      </c>
      <c r="F314" s="34" t="str">
        <f>Messwerte!K293</f>
        <v/>
      </c>
      <c r="G314" s="35" t="str">
        <f>Messwerte!L293</f>
        <v/>
      </c>
      <c r="H314" s="36" t="str">
        <f>Messwerte!M293</f>
        <v/>
      </c>
      <c r="I314" s="20"/>
      <c r="J314" s="36" t="str">
        <f>Messwerte!T293</f>
        <v/>
      </c>
      <c r="K314" s="20"/>
    </row>
    <row r="315" spans="3:11" x14ac:dyDescent="0.25">
      <c r="C315" s="26" t="str">
        <f>IF(Messwerte!C294="","",Messwerte!D294)</f>
        <v/>
      </c>
      <c r="D315" s="38" t="str">
        <f>IF(Messwerte!C294="","",Messwerte!C294)</f>
        <v/>
      </c>
      <c r="E315" s="28" t="str">
        <f>IF(D315="","",Messwerte!J294)</f>
        <v/>
      </c>
      <c r="F315" s="28" t="str">
        <f>Messwerte!K294</f>
        <v/>
      </c>
      <c r="G315" s="29" t="str">
        <f>Messwerte!L294</f>
        <v/>
      </c>
      <c r="H315" s="30" t="str">
        <f>Messwerte!M294</f>
        <v/>
      </c>
      <c r="I315" s="20"/>
      <c r="J315" s="30" t="str">
        <f>Messwerte!T294</f>
        <v/>
      </c>
      <c r="K315" s="20"/>
    </row>
    <row r="316" spans="3:11" x14ac:dyDescent="0.25">
      <c r="C316" s="32" t="str">
        <f>IF(Messwerte!C295="","",Messwerte!D295)</f>
        <v/>
      </c>
      <c r="D316" s="33" t="str">
        <f>IF(Messwerte!C295="","",Messwerte!C295)</f>
        <v/>
      </c>
      <c r="E316" s="34" t="str">
        <f>IF(D316="","",Messwerte!J295)</f>
        <v/>
      </c>
      <c r="F316" s="34" t="str">
        <f>Messwerte!K295</f>
        <v/>
      </c>
      <c r="G316" s="35" t="str">
        <f>Messwerte!L295</f>
        <v/>
      </c>
      <c r="H316" s="36" t="str">
        <f>Messwerte!M295</f>
        <v/>
      </c>
      <c r="I316" s="20"/>
      <c r="J316" s="36" t="str">
        <f>Messwerte!T295</f>
        <v/>
      </c>
      <c r="K316" s="20"/>
    </row>
    <row r="317" spans="3:11" x14ac:dyDescent="0.25">
      <c r="C317" s="26" t="str">
        <f>IF(Messwerte!C296="","",Messwerte!D296)</f>
        <v/>
      </c>
      <c r="D317" s="27" t="str">
        <f>IF(Messwerte!C296="","",Messwerte!C296)</f>
        <v/>
      </c>
      <c r="E317" s="28" t="str">
        <f>IF(D317="","",Messwerte!J296)</f>
        <v/>
      </c>
      <c r="F317" s="28" t="str">
        <f>Messwerte!K296</f>
        <v/>
      </c>
      <c r="G317" s="29" t="str">
        <f>Messwerte!L296</f>
        <v/>
      </c>
      <c r="H317" s="30" t="str">
        <f>Messwerte!M296</f>
        <v/>
      </c>
      <c r="I317" s="20"/>
      <c r="J317" s="30" t="str">
        <f>Messwerte!T296</f>
        <v/>
      </c>
      <c r="K317" s="20"/>
    </row>
    <row r="318" spans="3:11" x14ac:dyDescent="0.25">
      <c r="C318" s="32" t="str">
        <f>IF(Messwerte!C297="","",Messwerte!D297)</f>
        <v/>
      </c>
      <c r="D318" s="33" t="str">
        <f>IF(Messwerte!C297="","",Messwerte!C297)</f>
        <v/>
      </c>
      <c r="E318" s="34" t="str">
        <f>IF(D318="","",Messwerte!J297)</f>
        <v/>
      </c>
      <c r="F318" s="34" t="str">
        <f>Messwerte!K297</f>
        <v/>
      </c>
      <c r="G318" s="35" t="str">
        <f>Messwerte!L297</f>
        <v/>
      </c>
      <c r="H318" s="36" t="str">
        <f>Messwerte!M297</f>
        <v/>
      </c>
      <c r="I318" s="20"/>
      <c r="J318" s="36" t="str">
        <f>Messwerte!T297</f>
        <v/>
      </c>
      <c r="K318" s="20"/>
    </row>
    <row r="319" spans="3:11" x14ac:dyDescent="0.25">
      <c r="C319" s="26" t="str">
        <f>IF(Messwerte!C298="","",Messwerte!D298)</f>
        <v/>
      </c>
      <c r="D319" s="38" t="str">
        <f>IF(Messwerte!C298="","",Messwerte!C298)</f>
        <v/>
      </c>
      <c r="E319" s="28" t="str">
        <f>IF(D319="","",Messwerte!J298)</f>
        <v/>
      </c>
      <c r="F319" s="28" t="str">
        <f>Messwerte!K298</f>
        <v/>
      </c>
      <c r="G319" s="29" t="str">
        <f>Messwerte!L298</f>
        <v/>
      </c>
      <c r="H319" s="30" t="str">
        <f>Messwerte!M298</f>
        <v/>
      </c>
      <c r="I319" s="20"/>
      <c r="J319" s="30" t="str">
        <f>Messwerte!T298</f>
        <v/>
      </c>
      <c r="K319" s="20"/>
    </row>
    <row r="320" spans="3:11" x14ac:dyDescent="0.25">
      <c r="C320" s="32" t="str">
        <f>IF(Messwerte!C299="","",Messwerte!D299)</f>
        <v/>
      </c>
      <c r="D320" s="33" t="str">
        <f>IF(Messwerte!C299="","",Messwerte!C299)</f>
        <v/>
      </c>
      <c r="E320" s="34" t="str">
        <f>IF(D320="","",Messwerte!J299)</f>
        <v/>
      </c>
      <c r="F320" s="34" t="str">
        <f>Messwerte!K299</f>
        <v/>
      </c>
      <c r="G320" s="35" t="str">
        <f>Messwerte!L299</f>
        <v/>
      </c>
      <c r="H320" s="36" t="str">
        <f>Messwerte!M299</f>
        <v/>
      </c>
      <c r="I320" s="20"/>
      <c r="J320" s="36" t="str">
        <f>Messwerte!T299</f>
        <v/>
      </c>
      <c r="K320" s="20"/>
    </row>
    <row r="321" spans="3:11" x14ac:dyDescent="0.25">
      <c r="C321" s="26" t="str">
        <f>IF(Messwerte!C300="","",Messwerte!D300)</f>
        <v/>
      </c>
      <c r="D321" s="27" t="str">
        <f>IF(Messwerte!C300="","",Messwerte!C300)</f>
        <v/>
      </c>
      <c r="E321" s="28" t="str">
        <f>IF(D321="","",Messwerte!J300)</f>
        <v/>
      </c>
      <c r="F321" s="28" t="str">
        <f>Messwerte!K300</f>
        <v/>
      </c>
      <c r="G321" s="29" t="str">
        <f>Messwerte!L300</f>
        <v/>
      </c>
      <c r="H321" s="30" t="str">
        <f>Messwerte!M300</f>
        <v/>
      </c>
      <c r="I321" s="20"/>
      <c r="J321" s="30" t="str">
        <f>Messwerte!T300</f>
        <v/>
      </c>
      <c r="K321" s="20"/>
    </row>
    <row r="322" spans="3:11" x14ac:dyDescent="0.25">
      <c r="C322" s="32" t="str">
        <f>IF(Messwerte!C301="","",Messwerte!D301)</f>
        <v/>
      </c>
      <c r="D322" s="33" t="str">
        <f>IF(Messwerte!C301="","",Messwerte!C301)</f>
        <v/>
      </c>
      <c r="E322" s="34" t="str">
        <f>IF(D322="","",Messwerte!J301)</f>
        <v/>
      </c>
      <c r="F322" s="34" t="str">
        <f>Messwerte!K301</f>
        <v/>
      </c>
      <c r="G322" s="35" t="str">
        <f>Messwerte!L301</f>
        <v/>
      </c>
      <c r="H322" s="36" t="str">
        <f>Messwerte!M301</f>
        <v/>
      </c>
      <c r="I322" s="20"/>
      <c r="J322" s="36" t="str">
        <f>Messwerte!T301</f>
        <v/>
      </c>
      <c r="K322" s="20"/>
    </row>
    <row r="323" spans="3:11" x14ac:dyDescent="0.25">
      <c r="C323" s="26" t="str">
        <f>IF(Messwerte!C302="","",Messwerte!D302)</f>
        <v/>
      </c>
      <c r="D323" s="38" t="str">
        <f>IF(Messwerte!C302="","",Messwerte!C302)</f>
        <v/>
      </c>
      <c r="E323" s="28" t="str">
        <f>IF(D323="","",Messwerte!J302)</f>
        <v/>
      </c>
      <c r="F323" s="28" t="str">
        <f>Messwerte!K302</f>
        <v/>
      </c>
      <c r="G323" s="29" t="str">
        <f>Messwerte!L302</f>
        <v/>
      </c>
      <c r="H323" s="30" t="str">
        <f>Messwerte!M302</f>
        <v/>
      </c>
      <c r="I323" s="20"/>
      <c r="J323" s="30" t="str">
        <f>Messwerte!T302</f>
        <v/>
      </c>
      <c r="K323" s="20"/>
    </row>
    <row r="324" spans="3:11" x14ac:dyDescent="0.25">
      <c r="C324" s="32" t="str">
        <f>IF(Messwerte!C303="","",Messwerte!D303)</f>
        <v/>
      </c>
      <c r="D324" s="33" t="str">
        <f>IF(Messwerte!C303="","",Messwerte!C303)</f>
        <v/>
      </c>
      <c r="E324" s="34" t="str">
        <f>IF(D324="","",Messwerte!J303)</f>
        <v/>
      </c>
      <c r="F324" s="34" t="str">
        <f>Messwerte!K303</f>
        <v/>
      </c>
      <c r="G324" s="35" t="str">
        <f>Messwerte!L303</f>
        <v/>
      </c>
      <c r="H324" s="36" t="str">
        <f>Messwerte!M303</f>
        <v/>
      </c>
      <c r="I324" s="20"/>
      <c r="J324" s="36" t="str">
        <f>Messwerte!T303</f>
        <v/>
      </c>
      <c r="K324" s="20"/>
    </row>
    <row r="325" spans="3:11" x14ac:dyDescent="0.25">
      <c r="C325" s="26" t="str">
        <f>IF(Messwerte!C304="","",Messwerte!D304)</f>
        <v/>
      </c>
      <c r="D325" s="27" t="str">
        <f>IF(Messwerte!C304="","",Messwerte!C304)</f>
        <v/>
      </c>
      <c r="E325" s="28" t="str">
        <f>IF(D325="","",Messwerte!J304)</f>
        <v/>
      </c>
      <c r="F325" s="28" t="str">
        <f>Messwerte!K304</f>
        <v/>
      </c>
      <c r="G325" s="29" t="str">
        <f>Messwerte!L304</f>
        <v/>
      </c>
      <c r="H325" s="30" t="str">
        <f>Messwerte!M304</f>
        <v/>
      </c>
      <c r="I325" s="20"/>
      <c r="J325" s="30" t="str">
        <f>Messwerte!T304</f>
        <v/>
      </c>
      <c r="K325" s="20"/>
    </row>
    <row r="326" spans="3:11" x14ac:dyDescent="0.25">
      <c r="C326" s="32" t="str">
        <f>IF(Messwerte!C305="","",Messwerte!D305)</f>
        <v/>
      </c>
      <c r="D326" s="33" t="str">
        <f>IF(Messwerte!C305="","",Messwerte!C305)</f>
        <v/>
      </c>
      <c r="E326" s="34" t="str">
        <f>IF(D326="","",Messwerte!J305)</f>
        <v/>
      </c>
      <c r="F326" s="34" t="str">
        <f>Messwerte!K305</f>
        <v/>
      </c>
      <c r="G326" s="35" t="str">
        <f>Messwerte!L305</f>
        <v/>
      </c>
      <c r="H326" s="36" t="str">
        <f>Messwerte!M305</f>
        <v/>
      </c>
      <c r="I326" s="20"/>
      <c r="J326" s="36" t="str">
        <f>Messwerte!T305</f>
        <v/>
      </c>
      <c r="K326" s="20"/>
    </row>
    <row r="327" spans="3:11" x14ac:dyDescent="0.25">
      <c r="C327" s="26" t="str">
        <f>IF(Messwerte!C306="","",Messwerte!D306)</f>
        <v/>
      </c>
      <c r="D327" s="38" t="str">
        <f>IF(Messwerte!C306="","",Messwerte!C306)</f>
        <v/>
      </c>
      <c r="E327" s="28" t="str">
        <f>IF(D327="","",Messwerte!J306)</f>
        <v/>
      </c>
      <c r="F327" s="28" t="str">
        <f>Messwerte!K306</f>
        <v/>
      </c>
      <c r="G327" s="29" t="str">
        <f>Messwerte!L306</f>
        <v/>
      </c>
      <c r="H327" s="30" t="str">
        <f>Messwerte!M306</f>
        <v/>
      </c>
      <c r="I327" s="20"/>
      <c r="J327" s="30" t="str">
        <f>Messwerte!T306</f>
        <v/>
      </c>
      <c r="K327" s="20"/>
    </row>
    <row r="328" spans="3:11" x14ac:dyDescent="0.25">
      <c r="C328" s="32" t="str">
        <f>IF(Messwerte!C307="","",Messwerte!D307)</f>
        <v/>
      </c>
      <c r="D328" s="33" t="str">
        <f>IF(Messwerte!C307="","",Messwerte!C307)</f>
        <v/>
      </c>
      <c r="E328" s="34" t="str">
        <f>IF(D328="","",Messwerte!J307)</f>
        <v/>
      </c>
      <c r="F328" s="34" t="str">
        <f>Messwerte!K307</f>
        <v/>
      </c>
      <c r="G328" s="35" t="str">
        <f>Messwerte!L307</f>
        <v/>
      </c>
      <c r="H328" s="36" t="str">
        <f>Messwerte!M307</f>
        <v/>
      </c>
      <c r="I328" s="20"/>
      <c r="J328" s="36" t="str">
        <f>Messwerte!T307</f>
        <v/>
      </c>
      <c r="K328" s="20"/>
    </row>
    <row r="329" spans="3:11" x14ac:dyDescent="0.25">
      <c r="C329" s="39"/>
      <c r="D329" s="40"/>
      <c r="E329" s="41"/>
      <c r="F329" s="39"/>
      <c r="G329" s="39"/>
      <c r="H329" s="39"/>
      <c r="I329" s="39"/>
      <c r="J329" s="42"/>
      <c r="K329" s="39"/>
    </row>
    <row r="330" spans="3:11" x14ac:dyDescent="0.25">
      <c r="C330" s="39"/>
      <c r="D330" s="40"/>
      <c r="E330" s="41"/>
      <c r="F330" s="39"/>
      <c r="G330" s="39"/>
      <c r="H330" s="39"/>
      <c r="I330" s="39"/>
      <c r="J330" s="42"/>
      <c r="K330" s="39"/>
    </row>
    <row r="331" spans="3:11" x14ac:dyDescent="0.25">
      <c r="C331" s="39"/>
      <c r="D331" s="40"/>
      <c r="E331" s="41"/>
      <c r="F331" s="39"/>
      <c r="G331" s="39"/>
      <c r="H331" s="39"/>
      <c r="I331" s="39"/>
      <c r="J331" s="42"/>
      <c r="K331" s="39"/>
    </row>
    <row r="332" spans="3:11" x14ac:dyDescent="0.25">
      <c r="C332" s="39"/>
      <c r="D332" s="40"/>
      <c r="E332" s="41"/>
      <c r="F332" s="39"/>
      <c r="G332" s="39"/>
      <c r="H332" s="39"/>
      <c r="I332" s="39"/>
      <c r="J332" s="42"/>
      <c r="K332" s="39"/>
    </row>
    <row r="333" spans="3:11" x14ac:dyDescent="0.25">
      <c r="C333" s="39"/>
      <c r="D333" s="40"/>
      <c r="E333" s="41"/>
      <c r="F333" s="39"/>
      <c r="G333" s="39"/>
      <c r="H333" s="39"/>
      <c r="I333" s="39"/>
      <c r="J333" s="42"/>
      <c r="K333" s="39"/>
    </row>
    <row r="334" spans="3:11" x14ac:dyDescent="0.25">
      <c r="C334" s="39"/>
      <c r="D334" s="40"/>
      <c r="E334" s="41"/>
      <c r="F334" s="39"/>
      <c r="G334" s="39"/>
      <c r="H334" s="39"/>
      <c r="I334" s="39"/>
      <c r="J334" s="42"/>
      <c r="K334" s="39"/>
    </row>
    <row r="335" spans="3:11" x14ac:dyDescent="0.25">
      <c r="C335" s="39"/>
      <c r="D335" s="40"/>
      <c r="E335" s="41"/>
      <c r="F335" s="39"/>
      <c r="G335" s="39"/>
      <c r="H335" s="39"/>
      <c r="I335" s="39"/>
      <c r="J335" s="42"/>
      <c r="K335" s="39"/>
    </row>
    <row r="336" spans="3:11" x14ac:dyDescent="0.25">
      <c r="C336" s="39"/>
      <c r="D336" s="40"/>
      <c r="E336" s="41"/>
      <c r="F336" s="39"/>
      <c r="G336" s="39"/>
      <c r="H336" s="39"/>
      <c r="I336" s="39"/>
      <c r="J336" s="42"/>
      <c r="K336" s="39"/>
    </row>
    <row r="337" spans="3:11" x14ac:dyDescent="0.25">
      <c r="C337" s="39"/>
      <c r="D337" s="40"/>
      <c r="E337" s="41"/>
      <c r="F337" s="39"/>
      <c r="G337" s="39"/>
      <c r="H337" s="39"/>
      <c r="I337" s="39"/>
      <c r="J337" s="42"/>
      <c r="K337" s="39"/>
    </row>
    <row r="338" spans="3:11" x14ac:dyDescent="0.25">
      <c r="C338" s="39"/>
      <c r="D338" s="40"/>
      <c r="E338" s="41"/>
      <c r="F338" s="39"/>
      <c r="G338" s="39"/>
      <c r="H338" s="39"/>
      <c r="I338" s="39"/>
      <c r="J338" s="42"/>
      <c r="K338" s="39"/>
    </row>
    <row r="339" spans="3:11" x14ac:dyDescent="0.25">
      <c r="C339" s="39"/>
      <c r="D339" s="40"/>
      <c r="E339" s="41"/>
      <c r="F339" s="39"/>
      <c r="G339" s="39"/>
      <c r="H339" s="39"/>
      <c r="I339" s="39"/>
      <c r="J339" s="42"/>
      <c r="K339" s="39"/>
    </row>
    <row r="340" spans="3:11" x14ac:dyDescent="0.25">
      <c r="C340" s="39"/>
      <c r="D340" s="40"/>
      <c r="E340" s="41"/>
      <c r="F340" s="39"/>
      <c r="G340" s="39"/>
      <c r="H340" s="39"/>
      <c r="I340" s="39"/>
      <c r="J340" s="42"/>
      <c r="K340" s="39"/>
    </row>
    <row r="341" spans="3:11" x14ac:dyDescent="0.25">
      <c r="C341" s="39"/>
      <c r="D341" s="40"/>
      <c r="E341" s="41"/>
      <c r="F341" s="39"/>
      <c r="G341" s="39"/>
      <c r="H341" s="39"/>
      <c r="I341" s="39"/>
      <c r="J341" s="42"/>
      <c r="K341" s="39"/>
    </row>
    <row r="342" spans="3:11" x14ac:dyDescent="0.25">
      <c r="C342" s="39"/>
      <c r="D342" s="40"/>
      <c r="E342" s="41"/>
      <c r="F342" s="39"/>
      <c r="G342" s="39"/>
      <c r="H342" s="39"/>
      <c r="I342" s="39"/>
      <c r="J342" s="42"/>
      <c r="K342" s="39"/>
    </row>
    <row r="343" spans="3:11" x14ac:dyDescent="0.25">
      <c r="C343" s="39"/>
      <c r="D343" s="40"/>
      <c r="E343" s="41"/>
      <c r="F343" s="39"/>
      <c r="G343" s="39"/>
      <c r="H343" s="39"/>
      <c r="I343" s="39"/>
      <c r="J343" s="42"/>
      <c r="K343" s="39"/>
    </row>
    <row r="344" spans="3:11" x14ac:dyDescent="0.25">
      <c r="C344" s="39"/>
      <c r="D344" s="40"/>
      <c r="E344" s="41"/>
      <c r="F344" s="39"/>
      <c r="G344" s="39"/>
      <c r="H344" s="39"/>
      <c r="I344" s="39"/>
      <c r="J344" s="42"/>
      <c r="K344" s="39"/>
    </row>
    <row r="345" spans="3:11" x14ac:dyDescent="0.25">
      <c r="C345" s="39"/>
      <c r="D345" s="40"/>
      <c r="E345" s="41"/>
      <c r="F345" s="39"/>
      <c r="G345" s="39"/>
      <c r="H345" s="39"/>
      <c r="I345" s="39"/>
      <c r="J345" s="42"/>
      <c r="K345" s="39"/>
    </row>
    <row r="346" spans="3:11" x14ac:dyDescent="0.25">
      <c r="C346" s="39"/>
      <c r="D346" s="40"/>
      <c r="E346" s="41"/>
      <c r="F346" s="39"/>
      <c r="G346" s="39"/>
      <c r="H346" s="39"/>
      <c r="I346" s="39"/>
      <c r="J346" s="42"/>
      <c r="K346" s="39"/>
    </row>
    <row r="347" spans="3:11" x14ac:dyDescent="0.25">
      <c r="C347" s="39"/>
      <c r="D347" s="40"/>
      <c r="E347" s="41"/>
      <c r="F347" s="39"/>
      <c r="G347" s="39"/>
      <c r="H347" s="39"/>
      <c r="I347" s="39"/>
      <c r="J347" s="42"/>
      <c r="K347" s="39"/>
    </row>
    <row r="348" spans="3:11" x14ac:dyDescent="0.25">
      <c r="C348" s="39"/>
      <c r="D348" s="40"/>
      <c r="E348" s="41"/>
      <c r="F348" s="39"/>
      <c r="G348" s="39"/>
      <c r="H348" s="39"/>
      <c r="I348" s="39"/>
      <c r="J348" s="42"/>
      <c r="K348" s="39"/>
    </row>
    <row r="349" spans="3:11" x14ac:dyDescent="0.25">
      <c r="C349" s="39"/>
      <c r="D349" s="40"/>
      <c r="E349" s="41"/>
      <c r="F349" s="39"/>
      <c r="G349" s="39"/>
      <c r="H349" s="39"/>
      <c r="I349" s="39"/>
      <c r="J349" s="42"/>
      <c r="K349" s="39"/>
    </row>
    <row r="350" spans="3:11" x14ac:dyDescent="0.25">
      <c r="C350" s="39"/>
      <c r="D350" s="40"/>
      <c r="E350" s="41"/>
      <c r="F350" s="39"/>
      <c r="G350" s="39"/>
      <c r="H350" s="39"/>
      <c r="I350" s="39"/>
      <c r="J350" s="42"/>
      <c r="K350" s="39"/>
    </row>
    <row r="351" spans="3:11" x14ac:dyDescent="0.25">
      <c r="C351" s="39"/>
      <c r="D351" s="40"/>
      <c r="E351" s="41"/>
      <c r="F351" s="39"/>
      <c r="G351" s="39"/>
      <c r="H351" s="39"/>
      <c r="I351" s="39"/>
      <c r="J351" s="42"/>
      <c r="K351" s="39"/>
    </row>
    <row r="352" spans="3:11" x14ac:dyDescent="0.25">
      <c r="C352" s="39"/>
      <c r="D352" s="40"/>
      <c r="E352" s="41"/>
      <c r="F352" s="39"/>
      <c r="G352" s="39"/>
      <c r="H352" s="39"/>
      <c r="I352" s="39"/>
      <c r="J352" s="42"/>
      <c r="K352" s="39"/>
    </row>
    <row r="353" spans="3:11" x14ac:dyDescent="0.25">
      <c r="C353" s="39"/>
      <c r="D353" s="40"/>
      <c r="E353" s="41"/>
      <c r="F353" s="39"/>
      <c r="G353" s="39"/>
      <c r="H353" s="39"/>
      <c r="I353" s="39"/>
      <c r="J353" s="42"/>
      <c r="K353" s="39"/>
    </row>
    <row r="354" spans="3:11" x14ac:dyDescent="0.25">
      <c r="C354" s="39"/>
      <c r="D354" s="40"/>
      <c r="E354" s="41"/>
      <c r="F354" s="39"/>
      <c r="G354" s="39"/>
      <c r="H354" s="39"/>
      <c r="I354" s="39"/>
      <c r="J354" s="42"/>
      <c r="K354" s="39"/>
    </row>
    <row r="355" spans="3:11" x14ac:dyDescent="0.25">
      <c r="C355" s="39"/>
      <c r="D355" s="40"/>
      <c r="E355" s="41"/>
      <c r="F355" s="39"/>
      <c r="G355" s="39"/>
      <c r="H355" s="39"/>
      <c r="I355" s="39"/>
      <c r="J355" s="42"/>
      <c r="K355" s="39"/>
    </row>
    <row r="356" spans="3:11" x14ac:dyDescent="0.25">
      <c r="C356" s="39"/>
      <c r="D356" s="40"/>
      <c r="E356" s="41"/>
      <c r="F356" s="39"/>
      <c r="G356" s="39"/>
      <c r="H356" s="39"/>
      <c r="I356" s="39"/>
      <c r="J356" s="42"/>
      <c r="K356" s="39"/>
    </row>
    <row r="357" spans="3:11" x14ac:dyDescent="0.25">
      <c r="C357" s="39"/>
      <c r="D357" s="40"/>
      <c r="E357" s="41"/>
      <c r="F357" s="39"/>
      <c r="G357" s="39"/>
      <c r="H357" s="39"/>
      <c r="I357" s="39"/>
      <c r="J357" s="42"/>
      <c r="K357" s="39"/>
    </row>
    <row r="358" spans="3:11" x14ac:dyDescent="0.25">
      <c r="C358" s="39"/>
      <c r="D358" s="40"/>
      <c r="E358" s="41"/>
      <c r="F358" s="39"/>
      <c r="G358" s="39"/>
      <c r="H358" s="39"/>
      <c r="I358" s="39"/>
      <c r="J358" s="42"/>
      <c r="K358" s="39"/>
    </row>
    <row r="359" spans="3:11" x14ac:dyDescent="0.25">
      <c r="C359" s="39"/>
      <c r="D359" s="40"/>
      <c r="E359" s="41"/>
      <c r="F359" s="39"/>
      <c r="G359" s="39"/>
      <c r="H359" s="39"/>
      <c r="I359" s="39"/>
      <c r="J359" s="42"/>
      <c r="K359" s="39"/>
    </row>
    <row r="360" spans="3:11" x14ac:dyDescent="0.25">
      <c r="C360" s="39"/>
      <c r="D360" s="40"/>
      <c r="E360" s="41"/>
      <c r="F360" s="39"/>
      <c r="G360" s="39"/>
      <c r="H360" s="39"/>
      <c r="I360" s="39"/>
      <c r="J360" s="42"/>
      <c r="K360" s="39"/>
    </row>
    <row r="361" spans="3:11" x14ac:dyDescent="0.25">
      <c r="C361" s="39"/>
      <c r="D361" s="40"/>
      <c r="E361" s="41"/>
      <c r="F361" s="39"/>
      <c r="G361" s="39"/>
      <c r="H361" s="39"/>
      <c r="I361" s="39"/>
      <c r="J361" s="42"/>
      <c r="K361" s="39"/>
    </row>
    <row r="362" spans="3:11" x14ac:dyDescent="0.25">
      <c r="C362" s="39"/>
      <c r="D362" s="40"/>
      <c r="E362" s="41"/>
      <c r="F362" s="39"/>
      <c r="G362" s="39"/>
      <c r="H362" s="39"/>
      <c r="I362" s="39"/>
      <c r="J362" s="42"/>
      <c r="K362" s="39"/>
    </row>
    <row r="363" spans="3:11" x14ac:dyDescent="0.25">
      <c r="C363" s="39"/>
      <c r="D363" s="40"/>
      <c r="E363" s="41"/>
      <c r="F363" s="39"/>
      <c r="G363" s="39"/>
      <c r="H363" s="39"/>
      <c r="I363" s="39"/>
      <c r="J363" s="42"/>
      <c r="K363" s="39"/>
    </row>
    <row r="364" spans="3:11" x14ac:dyDescent="0.25">
      <c r="C364" s="39"/>
      <c r="D364" s="40"/>
      <c r="E364" s="41"/>
      <c r="F364" s="39"/>
      <c r="G364" s="39"/>
      <c r="H364" s="39"/>
      <c r="I364" s="39"/>
      <c r="J364" s="42"/>
      <c r="K364" s="39"/>
    </row>
    <row r="365" spans="3:11" x14ac:dyDescent="0.25">
      <c r="C365" s="39"/>
      <c r="D365" s="40"/>
      <c r="E365" s="41"/>
      <c r="F365" s="39"/>
      <c r="G365" s="39"/>
      <c r="H365" s="39"/>
      <c r="I365" s="39"/>
      <c r="J365" s="42"/>
      <c r="K365" s="39"/>
    </row>
    <row r="366" spans="3:11" x14ac:dyDescent="0.25">
      <c r="C366" s="39"/>
      <c r="D366" s="40"/>
      <c r="E366" s="41"/>
      <c r="F366" s="39"/>
      <c r="G366" s="39"/>
      <c r="H366" s="39"/>
      <c r="I366" s="39"/>
      <c r="J366" s="42"/>
      <c r="K366" s="39"/>
    </row>
    <row r="367" spans="3:11" x14ac:dyDescent="0.25">
      <c r="C367" s="39"/>
      <c r="D367" s="40"/>
      <c r="E367" s="41"/>
      <c r="F367" s="39"/>
      <c r="G367" s="39"/>
      <c r="H367" s="39"/>
      <c r="I367" s="39"/>
      <c r="J367" s="42"/>
      <c r="K367" s="39"/>
    </row>
    <row r="368" spans="3:11" x14ac:dyDescent="0.25">
      <c r="C368" s="39"/>
      <c r="D368" s="40"/>
      <c r="E368" s="41"/>
      <c r="F368" s="39"/>
      <c r="G368" s="39"/>
      <c r="H368" s="39"/>
      <c r="I368" s="39"/>
      <c r="J368" s="42"/>
      <c r="K368" s="39"/>
    </row>
    <row r="369" spans="3:11" x14ac:dyDescent="0.25">
      <c r="C369" s="39"/>
      <c r="D369" s="40"/>
      <c r="E369" s="41"/>
      <c r="F369" s="39"/>
      <c r="G369" s="39"/>
      <c r="H369" s="39"/>
      <c r="I369" s="39"/>
      <c r="J369" s="42"/>
      <c r="K369" s="39"/>
    </row>
    <row r="370" spans="3:11" x14ac:dyDescent="0.25">
      <c r="C370" s="39"/>
      <c r="D370" s="40"/>
      <c r="E370" s="41"/>
      <c r="F370" s="39"/>
      <c r="G370" s="39"/>
      <c r="H370" s="39"/>
      <c r="I370" s="39"/>
      <c r="J370" s="42"/>
      <c r="K370" s="39"/>
    </row>
    <row r="371" spans="3:11" x14ac:dyDescent="0.25">
      <c r="C371" s="39"/>
      <c r="D371" s="40"/>
      <c r="E371" s="41"/>
      <c r="F371" s="39"/>
      <c r="G371" s="39"/>
      <c r="H371" s="39"/>
      <c r="I371" s="39"/>
      <c r="J371" s="42"/>
      <c r="K371" s="39"/>
    </row>
    <row r="372" spans="3:11" x14ac:dyDescent="0.25">
      <c r="C372" s="39"/>
      <c r="D372" s="40"/>
      <c r="E372" s="41"/>
      <c r="F372" s="39"/>
      <c r="G372" s="39"/>
      <c r="H372" s="39"/>
      <c r="I372" s="39"/>
      <c r="J372" s="42"/>
      <c r="K372" s="39"/>
    </row>
    <row r="373" spans="3:11" x14ac:dyDescent="0.25">
      <c r="C373" s="39"/>
      <c r="D373" s="40"/>
      <c r="E373" s="41"/>
      <c r="F373" s="39"/>
      <c r="G373" s="39"/>
      <c r="H373" s="39"/>
      <c r="I373" s="39"/>
      <c r="J373" s="42"/>
      <c r="K373" s="39"/>
    </row>
    <row r="374" spans="3:11" x14ac:dyDescent="0.25">
      <c r="C374" s="39"/>
      <c r="D374" s="40"/>
      <c r="E374" s="41"/>
      <c r="F374" s="39"/>
      <c r="G374" s="39"/>
      <c r="H374" s="39"/>
      <c r="I374" s="39"/>
      <c r="J374" s="42"/>
      <c r="K374" s="39"/>
    </row>
    <row r="375" spans="3:11" x14ac:dyDescent="0.25">
      <c r="C375" s="39"/>
      <c r="D375" s="40"/>
      <c r="E375" s="41"/>
      <c r="F375" s="39"/>
      <c r="G375" s="39"/>
      <c r="H375" s="39"/>
      <c r="I375" s="39"/>
      <c r="J375" s="42"/>
      <c r="K375" s="39"/>
    </row>
    <row r="376" spans="3:11" x14ac:dyDescent="0.25">
      <c r="C376" s="39"/>
      <c r="D376" s="40"/>
      <c r="E376" s="41"/>
      <c r="F376" s="39"/>
      <c r="G376" s="39"/>
      <c r="H376" s="39"/>
      <c r="I376" s="39"/>
      <c r="J376" s="42"/>
      <c r="K376" s="39"/>
    </row>
    <row r="377" spans="3:11" x14ac:dyDescent="0.25">
      <c r="C377" s="39"/>
      <c r="D377" s="40"/>
      <c r="E377" s="41"/>
      <c r="F377" s="39"/>
      <c r="G377" s="39"/>
      <c r="H377" s="39"/>
      <c r="I377" s="39"/>
      <c r="J377" s="42"/>
      <c r="K377" s="39"/>
    </row>
    <row r="378" spans="3:11" x14ac:dyDescent="0.25">
      <c r="C378" s="39"/>
      <c r="D378" s="40"/>
      <c r="E378" s="41"/>
      <c r="F378" s="39"/>
      <c r="G378" s="39"/>
      <c r="H378" s="39"/>
      <c r="I378" s="39"/>
      <c r="J378" s="42"/>
      <c r="K378" s="39"/>
    </row>
    <row r="379" spans="3:11" x14ac:dyDescent="0.25">
      <c r="C379" s="39"/>
      <c r="D379" s="40"/>
      <c r="E379" s="41"/>
      <c r="F379" s="39"/>
      <c r="G379" s="39"/>
      <c r="H379" s="39"/>
      <c r="I379" s="39"/>
      <c r="J379" s="42"/>
      <c r="K379" s="39"/>
    </row>
    <row r="380" spans="3:11" x14ac:dyDescent="0.25">
      <c r="C380" s="39"/>
      <c r="D380" s="40"/>
      <c r="E380" s="41"/>
      <c r="F380" s="39"/>
      <c r="G380" s="39"/>
      <c r="H380" s="39"/>
      <c r="I380" s="39"/>
      <c r="J380" s="42"/>
      <c r="K380" s="39"/>
    </row>
    <row r="381" spans="3:11" x14ac:dyDescent="0.25">
      <c r="C381" s="39"/>
      <c r="D381" s="40"/>
      <c r="E381" s="41"/>
      <c r="F381" s="39"/>
      <c r="G381" s="39"/>
      <c r="H381" s="39"/>
      <c r="I381" s="39"/>
      <c r="J381" s="42"/>
      <c r="K381" s="39"/>
    </row>
    <row r="382" spans="3:11" x14ac:dyDescent="0.25">
      <c r="C382" s="39"/>
      <c r="D382" s="40"/>
      <c r="E382" s="41"/>
      <c r="F382" s="39"/>
      <c r="G382" s="39"/>
      <c r="H382" s="39"/>
      <c r="I382" s="39"/>
      <c r="J382" s="42"/>
      <c r="K382" s="39"/>
    </row>
    <row r="383" spans="3:11" x14ac:dyDescent="0.25">
      <c r="C383" s="39"/>
      <c r="D383" s="40"/>
      <c r="E383" s="41"/>
      <c r="F383" s="39"/>
      <c r="G383" s="39"/>
      <c r="H383" s="39"/>
      <c r="I383" s="39"/>
      <c r="J383" s="42"/>
      <c r="K383" s="39"/>
    </row>
    <row r="384" spans="3:11" x14ac:dyDescent="0.25">
      <c r="C384" s="39"/>
      <c r="D384" s="40"/>
      <c r="E384" s="41"/>
      <c r="F384" s="39"/>
      <c r="G384" s="39"/>
      <c r="H384" s="39"/>
      <c r="I384" s="39"/>
      <c r="J384" s="42"/>
      <c r="K384" s="39"/>
    </row>
    <row r="385" spans="3:11" x14ac:dyDescent="0.25">
      <c r="C385" s="39"/>
      <c r="D385" s="40"/>
      <c r="E385" s="41"/>
      <c r="F385" s="39"/>
      <c r="G385" s="39"/>
      <c r="H385" s="39"/>
      <c r="I385" s="39"/>
      <c r="J385" s="42"/>
      <c r="K385" s="39"/>
    </row>
    <row r="386" spans="3:11" x14ac:dyDescent="0.25">
      <c r="C386" s="39"/>
      <c r="D386" s="40"/>
      <c r="E386" s="41"/>
      <c r="F386" s="39"/>
      <c r="G386" s="39"/>
      <c r="H386" s="39"/>
      <c r="I386" s="39"/>
      <c r="J386" s="42"/>
      <c r="K386" s="39"/>
    </row>
    <row r="387" spans="3:11" x14ac:dyDescent="0.25">
      <c r="C387" s="39"/>
      <c r="D387" s="40"/>
      <c r="E387" s="41"/>
      <c r="F387" s="39"/>
      <c r="G387" s="39"/>
      <c r="H387" s="39"/>
      <c r="I387" s="39"/>
      <c r="J387" s="42"/>
      <c r="K387" s="39"/>
    </row>
    <row r="388" spans="3:11" x14ac:dyDescent="0.25">
      <c r="C388" s="39"/>
      <c r="D388" s="40"/>
      <c r="E388" s="41"/>
      <c r="F388" s="39"/>
      <c r="G388" s="39"/>
      <c r="H388" s="39"/>
      <c r="I388" s="39"/>
      <c r="J388" s="42"/>
      <c r="K388" s="39"/>
    </row>
    <row r="389" spans="3:11" x14ac:dyDescent="0.25">
      <c r="C389" s="39"/>
      <c r="D389" s="40"/>
      <c r="E389" s="41"/>
      <c r="F389" s="39"/>
      <c r="G389" s="39"/>
      <c r="H389" s="39"/>
      <c r="I389" s="39"/>
      <c r="J389" s="42"/>
      <c r="K389" s="39"/>
    </row>
    <row r="390" spans="3:11" x14ac:dyDescent="0.25">
      <c r="C390" s="39"/>
      <c r="D390" s="40"/>
      <c r="E390" s="41"/>
      <c r="F390" s="39"/>
      <c r="G390" s="39"/>
      <c r="H390" s="39"/>
      <c r="I390" s="39"/>
      <c r="J390" s="42"/>
      <c r="K390" s="39"/>
    </row>
    <row r="391" spans="3:11" x14ac:dyDescent="0.25">
      <c r="C391" s="39"/>
      <c r="D391" s="40"/>
      <c r="E391" s="41"/>
      <c r="F391" s="39"/>
      <c r="G391" s="39"/>
      <c r="H391" s="39"/>
      <c r="I391" s="39"/>
      <c r="J391" s="42"/>
      <c r="K391" s="39"/>
    </row>
    <row r="392" spans="3:11" x14ac:dyDescent="0.25">
      <c r="C392" s="39"/>
      <c r="D392" s="40"/>
      <c r="E392" s="41"/>
      <c r="F392" s="39"/>
      <c r="G392" s="39"/>
      <c r="H392" s="39"/>
      <c r="I392" s="39"/>
      <c r="J392" s="42"/>
      <c r="K392" s="39"/>
    </row>
    <row r="393" spans="3:11" x14ac:dyDescent="0.25">
      <c r="C393" s="39"/>
      <c r="D393" s="40"/>
      <c r="E393" s="41"/>
      <c r="F393" s="39"/>
      <c r="G393" s="39"/>
      <c r="H393" s="39"/>
      <c r="I393" s="39"/>
      <c r="J393" s="42"/>
      <c r="K393" s="39"/>
    </row>
    <row r="394" spans="3:11" x14ac:dyDescent="0.25">
      <c r="C394" s="39"/>
      <c r="D394" s="40"/>
      <c r="E394" s="41"/>
      <c r="F394" s="39"/>
      <c r="G394" s="39"/>
      <c r="H394" s="39"/>
      <c r="I394" s="39"/>
      <c r="J394" s="42"/>
      <c r="K394" s="39"/>
    </row>
    <row r="395" spans="3:11" x14ac:dyDescent="0.25">
      <c r="C395" s="39"/>
      <c r="D395" s="40"/>
      <c r="E395" s="41"/>
      <c r="F395" s="39"/>
      <c r="G395" s="39"/>
      <c r="H395" s="39"/>
      <c r="I395" s="39"/>
      <c r="J395" s="42"/>
      <c r="K395" s="39"/>
    </row>
    <row r="396" spans="3:11" x14ac:dyDescent="0.25">
      <c r="C396" s="39"/>
      <c r="D396" s="40"/>
      <c r="E396" s="41"/>
      <c r="F396" s="39"/>
      <c r="G396" s="39"/>
      <c r="H396" s="39"/>
      <c r="I396" s="39"/>
      <c r="J396" s="42"/>
      <c r="K396" s="39"/>
    </row>
    <row r="397" spans="3:11" x14ac:dyDescent="0.25">
      <c r="C397" s="39"/>
      <c r="D397" s="40"/>
      <c r="E397" s="41"/>
      <c r="F397" s="39"/>
      <c r="G397" s="39"/>
      <c r="H397" s="39"/>
      <c r="I397" s="39"/>
      <c r="J397" s="42"/>
      <c r="K397" s="39"/>
    </row>
    <row r="398" spans="3:11" x14ac:dyDescent="0.25">
      <c r="C398" s="39"/>
      <c r="D398" s="40"/>
      <c r="E398" s="41"/>
      <c r="F398" s="39"/>
      <c r="G398" s="39"/>
      <c r="H398" s="39"/>
      <c r="I398" s="39"/>
      <c r="J398" s="42"/>
      <c r="K398" s="39"/>
    </row>
    <row r="399" spans="3:11" x14ac:dyDescent="0.25">
      <c r="C399" s="39"/>
      <c r="D399" s="40"/>
      <c r="E399" s="41"/>
      <c r="F399" s="39"/>
      <c r="G399" s="39"/>
      <c r="H399" s="39"/>
      <c r="I399" s="39"/>
      <c r="J399" s="42"/>
      <c r="K399" s="39"/>
    </row>
    <row r="400" spans="3:11" x14ac:dyDescent="0.25">
      <c r="C400" s="39"/>
      <c r="D400" s="40"/>
      <c r="E400" s="41"/>
      <c r="F400" s="39"/>
      <c r="G400" s="39"/>
      <c r="H400" s="39"/>
      <c r="I400" s="39"/>
      <c r="J400" s="42"/>
      <c r="K400" s="39"/>
    </row>
    <row r="401" spans="3:11" x14ac:dyDescent="0.25">
      <c r="C401" s="39"/>
      <c r="D401" s="40"/>
      <c r="E401" s="41"/>
      <c r="F401" s="39"/>
      <c r="G401" s="39"/>
      <c r="H401" s="39"/>
      <c r="I401" s="39"/>
      <c r="J401" s="42"/>
      <c r="K401" s="39"/>
    </row>
    <row r="402" spans="3:11" x14ac:dyDescent="0.25">
      <c r="C402" s="39"/>
      <c r="D402" s="40"/>
      <c r="E402" s="41"/>
      <c r="F402" s="39"/>
      <c r="G402" s="39"/>
      <c r="H402" s="39"/>
      <c r="I402" s="39"/>
      <c r="J402" s="42"/>
      <c r="K402" s="39"/>
    </row>
    <row r="403" spans="3:11" x14ac:dyDescent="0.25">
      <c r="C403" s="39"/>
      <c r="D403" s="40"/>
      <c r="E403" s="41"/>
      <c r="F403" s="39"/>
      <c r="G403" s="39"/>
      <c r="H403" s="39"/>
      <c r="I403" s="39"/>
      <c r="J403" s="42"/>
      <c r="K403" s="39"/>
    </row>
    <row r="404" spans="3:11" x14ac:dyDescent="0.25">
      <c r="C404" s="39"/>
      <c r="D404" s="40"/>
      <c r="E404" s="41"/>
      <c r="F404" s="39"/>
      <c r="G404" s="39"/>
      <c r="H404" s="39"/>
      <c r="I404" s="39"/>
      <c r="J404" s="42"/>
      <c r="K404" s="39"/>
    </row>
    <row r="405" spans="3:11" x14ac:dyDescent="0.25">
      <c r="C405" s="39"/>
      <c r="D405" s="40"/>
      <c r="E405" s="41"/>
      <c r="F405" s="39"/>
      <c r="G405" s="39"/>
      <c r="H405" s="39"/>
      <c r="I405" s="39"/>
      <c r="J405" s="42"/>
      <c r="K405" s="39"/>
    </row>
    <row r="406" spans="3:11" x14ac:dyDescent="0.25">
      <c r="C406" s="39"/>
      <c r="D406" s="40"/>
      <c r="E406" s="41"/>
      <c r="F406" s="39"/>
      <c r="G406" s="39"/>
      <c r="H406" s="39"/>
      <c r="I406" s="39"/>
      <c r="J406" s="42"/>
      <c r="K406" s="39"/>
    </row>
    <row r="407" spans="3:11" x14ac:dyDescent="0.25">
      <c r="C407" s="2"/>
      <c r="D407" s="43"/>
      <c r="E407" s="44"/>
      <c r="F407" s="2"/>
      <c r="G407" s="2"/>
      <c r="H407" s="2"/>
      <c r="I407" s="2"/>
      <c r="J407" s="45"/>
      <c r="K407" s="2"/>
    </row>
    <row r="408" spans="3:11" x14ac:dyDescent="0.25">
      <c r="C408" s="2"/>
      <c r="D408" s="43"/>
      <c r="E408" s="44"/>
      <c r="F408" s="2"/>
      <c r="G408" s="2"/>
      <c r="H408" s="2"/>
      <c r="I408" s="2"/>
      <c r="J408" s="45"/>
      <c r="K408" s="2"/>
    </row>
    <row r="409" spans="3:11" x14ac:dyDescent="0.25">
      <c r="C409" s="2"/>
      <c r="D409" s="43"/>
      <c r="E409" s="44"/>
      <c r="F409" s="2"/>
      <c r="G409" s="2"/>
      <c r="H409" s="2"/>
      <c r="I409" s="2"/>
      <c r="J409" s="45"/>
      <c r="K409" s="2"/>
    </row>
    <row r="410" spans="3:11" x14ac:dyDescent="0.25">
      <c r="C410" s="2"/>
      <c r="D410" s="43"/>
      <c r="E410" s="44"/>
      <c r="F410" s="2"/>
      <c r="G410" s="2"/>
      <c r="H410" s="2"/>
      <c r="I410" s="2"/>
      <c r="J410" s="45"/>
      <c r="K410" s="2"/>
    </row>
    <row r="411" spans="3:11" x14ac:dyDescent="0.25">
      <c r="C411" s="2"/>
      <c r="D411" s="43"/>
      <c r="E411" s="44"/>
      <c r="F411" s="2"/>
      <c r="G411" s="2"/>
      <c r="H411" s="2"/>
      <c r="I411" s="2"/>
      <c r="J411" s="45"/>
      <c r="K411" s="2"/>
    </row>
    <row r="412" spans="3:11" x14ac:dyDescent="0.25">
      <c r="C412" s="2"/>
      <c r="D412" s="43"/>
      <c r="E412" s="44"/>
      <c r="F412" s="2"/>
      <c r="G412" s="2"/>
      <c r="H412" s="2"/>
      <c r="I412" s="2"/>
      <c r="J412" s="45"/>
      <c r="K412" s="2"/>
    </row>
    <row r="413" spans="3:11" x14ac:dyDescent="0.25">
      <c r="C413" s="2"/>
      <c r="D413" s="43"/>
      <c r="E413" s="44"/>
      <c r="F413" s="2"/>
      <c r="G413" s="2"/>
      <c r="H413" s="2"/>
      <c r="I413" s="2"/>
      <c r="J413" s="45"/>
      <c r="K413" s="2"/>
    </row>
    <row r="414" spans="3:11" x14ac:dyDescent="0.25">
      <c r="C414" s="2"/>
      <c r="D414" s="43"/>
      <c r="E414" s="44"/>
      <c r="F414" s="2"/>
      <c r="G414" s="2"/>
      <c r="H414" s="2"/>
      <c r="I414" s="2"/>
      <c r="J414" s="45"/>
      <c r="K414" s="2"/>
    </row>
    <row r="415" spans="3:11" x14ac:dyDescent="0.25">
      <c r="C415" s="2"/>
      <c r="D415" s="43"/>
      <c r="E415" s="44"/>
      <c r="F415" s="2"/>
      <c r="G415" s="2"/>
      <c r="H415" s="2"/>
      <c r="I415" s="2"/>
      <c r="J415" s="45"/>
      <c r="K415" s="2"/>
    </row>
    <row r="416" spans="3:11" x14ac:dyDescent="0.25">
      <c r="C416" s="2"/>
      <c r="D416" s="43"/>
      <c r="E416" s="44"/>
      <c r="F416" s="2"/>
      <c r="G416" s="2"/>
      <c r="H416" s="2"/>
      <c r="I416" s="2"/>
      <c r="J416" s="45"/>
      <c r="K416" s="2"/>
    </row>
    <row r="417" spans="3:11" x14ac:dyDescent="0.25">
      <c r="C417" s="2"/>
      <c r="D417" s="43"/>
      <c r="E417" s="44"/>
      <c r="F417" s="2"/>
      <c r="G417" s="2"/>
      <c r="H417" s="2"/>
      <c r="I417" s="2"/>
      <c r="J417" s="45"/>
      <c r="K417" s="2"/>
    </row>
    <row r="418" spans="3:11" x14ac:dyDescent="0.25">
      <c r="C418" s="2"/>
      <c r="D418" s="43"/>
      <c r="E418" s="44"/>
      <c r="F418" s="2"/>
      <c r="G418" s="2"/>
      <c r="H418" s="2"/>
      <c r="I418" s="2"/>
      <c r="J418" s="45"/>
      <c r="K418" s="2"/>
    </row>
    <row r="419" spans="3:11" x14ac:dyDescent="0.25">
      <c r="C419" s="2"/>
      <c r="D419" s="43"/>
      <c r="E419" s="44"/>
      <c r="F419" s="2"/>
      <c r="G419" s="2"/>
      <c r="H419" s="2"/>
      <c r="I419" s="2"/>
      <c r="J419" s="45"/>
      <c r="K419" s="2"/>
    </row>
    <row r="420" spans="3:11" x14ac:dyDescent="0.25">
      <c r="C420" s="2"/>
      <c r="D420" s="43"/>
      <c r="E420" s="44"/>
      <c r="F420" s="2"/>
      <c r="G420" s="2"/>
      <c r="H420" s="2"/>
      <c r="I420" s="2"/>
      <c r="J420" s="45"/>
      <c r="K420" s="2"/>
    </row>
    <row r="421" spans="3:11" x14ac:dyDescent="0.25">
      <c r="C421" s="2"/>
      <c r="D421" s="43"/>
      <c r="E421" s="44"/>
      <c r="F421" s="2"/>
      <c r="G421" s="2"/>
      <c r="H421" s="2"/>
      <c r="I421" s="2"/>
      <c r="J421" s="45"/>
      <c r="K421" s="2"/>
    </row>
    <row r="422" spans="3:11" x14ac:dyDescent="0.25">
      <c r="C422" s="2"/>
      <c r="D422" s="43"/>
      <c r="E422" s="44"/>
      <c r="F422" s="2"/>
      <c r="G422" s="2"/>
      <c r="H422" s="2"/>
      <c r="I422" s="2"/>
      <c r="J422" s="45"/>
      <c r="K422" s="2"/>
    </row>
    <row r="423" spans="3:11" x14ac:dyDescent="0.25">
      <c r="C423" s="2"/>
      <c r="D423" s="43"/>
      <c r="E423" s="44"/>
      <c r="F423" s="2"/>
      <c r="G423" s="2"/>
      <c r="H423" s="2"/>
      <c r="I423" s="2"/>
      <c r="J423" s="45"/>
      <c r="K423" s="2"/>
    </row>
    <row r="424" spans="3:11" x14ac:dyDescent="0.25">
      <c r="C424" s="2"/>
      <c r="D424" s="43"/>
      <c r="E424" s="44"/>
      <c r="F424" s="2"/>
      <c r="G424" s="2"/>
      <c r="H424" s="2"/>
      <c r="I424" s="2"/>
      <c r="J424" s="45"/>
      <c r="K424" s="2"/>
    </row>
    <row r="425" spans="3:11" x14ac:dyDescent="0.25">
      <c r="C425" s="2"/>
      <c r="D425" s="43"/>
      <c r="E425" s="44"/>
      <c r="F425" s="2"/>
      <c r="G425" s="2"/>
      <c r="H425" s="2"/>
      <c r="I425" s="2"/>
      <c r="J425" s="45"/>
      <c r="K425" s="2"/>
    </row>
    <row r="426" spans="3:11" x14ac:dyDescent="0.25">
      <c r="C426" s="2"/>
      <c r="D426" s="43"/>
      <c r="E426" s="44"/>
      <c r="F426" s="2"/>
      <c r="G426" s="2"/>
      <c r="H426" s="2"/>
      <c r="I426" s="2"/>
      <c r="J426" s="45"/>
      <c r="K426" s="2"/>
    </row>
    <row r="427" spans="3:11" x14ac:dyDescent="0.25">
      <c r="C427" s="2"/>
      <c r="D427" s="43"/>
      <c r="E427" s="44"/>
      <c r="F427" s="2"/>
      <c r="G427" s="2"/>
      <c r="H427" s="2"/>
      <c r="I427" s="2"/>
      <c r="J427" s="45"/>
      <c r="K427" s="2"/>
    </row>
    <row r="428" spans="3:11" x14ac:dyDescent="0.25">
      <c r="C428" s="2"/>
      <c r="D428" s="43"/>
      <c r="E428" s="44"/>
      <c r="F428" s="2"/>
      <c r="G428" s="2"/>
      <c r="H428" s="2"/>
      <c r="I428" s="2"/>
      <c r="J428" s="45"/>
      <c r="K428" s="2"/>
    </row>
    <row r="429" spans="3:11" x14ac:dyDescent="0.25">
      <c r="C429" s="2"/>
      <c r="D429" s="43"/>
      <c r="E429" s="44"/>
      <c r="F429" s="2"/>
      <c r="G429" s="2"/>
      <c r="H429" s="2"/>
      <c r="I429" s="2"/>
      <c r="J429" s="45"/>
      <c r="K429" s="2"/>
    </row>
    <row r="430" spans="3:11" x14ac:dyDescent="0.25">
      <c r="C430" s="2"/>
      <c r="D430" s="43"/>
      <c r="E430" s="44"/>
      <c r="F430" s="2"/>
      <c r="G430" s="2"/>
      <c r="H430" s="2"/>
      <c r="I430" s="2"/>
      <c r="J430" s="45"/>
      <c r="K430" s="2"/>
    </row>
    <row r="431" spans="3:11" x14ac:dyDescent="0.25">
      <c r="C431" s="2"/>
      <c r="D431" s="43"/>
      <c r="E431" s="44"/>
      <c r="F431" s="2"/>
      <c r="G431" s="2"/>
      <c r="H431" s="2"/>
      <c r="I431" s="2"/>
      <c r="J431" s="45"/>
      <c r="K431" s="2"/>
    </row>
    <row r="432" spans="3:11" x14ac:dyDescent="0.25">
      <c r="C432" s="2"/>
      <c r="D432" s="43"/>
      <c r="E432" s="44"/>
      <c r="F432" s="2"/>
      <c r="G432" s="2"/>
      <c r="H432" s="2"/>
      <c r="I432" s="2"/>
      <c r="J432" s="45"/>
      <c r="K432" s="2"/>
    </row>
    <row r="433" spans="3:11" x14ac:dyDescent="0.25">
      <c r="C433" s="2"/>
      <c r="D433" s="43"/>
      <c r="E433" s="44"/>
      <c r="F433" s="2"/>
      <c r="G433" s="2"/>
      <c r="H433" s="2"/>
      <c r="I433" s="2"/>
      <c r="J433" s="45"/>
      <c r="K433" s="2"/>
    </row>
    <row r="434" spans="3:11" x14ac:dyDescent="0.25">
      <c r="C434" s="2"/>
      <c r="D434" s="43"/>
      <c r="E434" s="44"/>
      <c r="F434" s="2"/>
      <c r="G434" s="2"/>
      <c r="H434" s="2"/>
      <c r="I434" s="2"/>
      <c r="J434" s="45"/>
      <c r="K434" s="2"/>
    </row>
    <row r="435" spans="3:11" x14ac:dyDescent="0.25">
      <c r="C435" s="2"/>
      <c r="D435" s="43"/>
      <c r="E435" s="44"/>
      <c r="F435" s="2"/>
      <c r="G435" s="2"/>
      <c r="H435" s="2"/>
      <c r="I435" s="2"/>
      <c r="J435" s="45"/>
      <c r="K435" s="2"/>
    </row>
    <row r="436" spans="3:11" x14ac:dyDescent="0.25">
      <c r="C436" s="2"/>
      <c r="D436" s="43"/>
      <c r="E436" s="44"/>
      <c r="F436" s="2"/>
      <c r="G436" s="2"/>
      <c r="H436" s="2"/>
      <c r="I436" s="2"/>
      <c r="J436" s="45"/>
      <c r="K436" s="2"/>
    </row>
    <row r="437" spans="3:11" x14ac:dyDescent="0.25">
      <c r="C437" s="2"/>
      <c r="D437" s="43"/>
      <c r="E437" s="44"/>
      <c r="F437" s="2"/>
      <c r="G437" s="2"/>
      <c r="H437" s="2"/>
      <c r="I437" s="2"/>
      <c r="J437" s="45"/>
      <c r="K437" s="2"/>
    </row>
    <row r="438" spans="3:11" x14ac:dyDescent="0.25">
      <c r="C438" s="2"/>
      <c r="D438" s="43"/>
      <c r="E438" s="44"/>
      <c r="F438" s="2"/>
      <c r="G438" s="2"/>
      <c r="H438" s="2"/>
      <c r="I438" s="2"/>
      <c r="J438" s="45"/>
      <c r="K438" s="2"/>
    </row>
    <row r="439" spans="3:11" x14ac:dyDescent="0.25">
      <c r="C439" s="2"/>
      <c r="D439" s="43"/>
      <c r="E439" s="44"/>
      <c r="F439" s="2"/>
      <c r="G439" s="2"/>
      <c r="H439" s="2"/>
      <c r="I439" s="2"/>
      <c r="J439" s="45"/>
      <c r="K439" s="2"/>
    </row>
    <row r="440" spans="3:11" x14ac:dyDescent="0.25">
      <c r="C440" s="2"/>
      <c r="D440" s="43"/>
      <c r="E440" s="44"/>
      <c r="F440" s="2"/>
      <c r="G440" s="2"/>
      <c r="H440" s="2"/>
      <c r="I440" s="2"/>
      <c r="J440" s="45"/>
      <c r="K440" s="2"/>
    </row>
    <row r="441" spans="3:11" x14ac:dyDescent="0.25">
      <c r="C441" s="2"/>
      <c r="D441" s="43"/>
      <c r="E441" s="44"/>
      <c r="F441" s="2"/>
      <c r="G441" s="2"/>
      <c r="H441" s="2"/>
      <c r="I441" s="2"/>
      <c r="J441" s="45"/>
      <c r="K441" s="2"/>
    </row>
    <row r="442" spans="3:11" x14ac:dyDescent="0.25">
      <c r="C442" s="2"/>
      <c r="D442" s="43"/>
      <c r="E442" s="44"/>
      <c r="F442" s="2"/>
      <c r="G442" s="2"/>
      <c r="H442" s="2"/>
      <c r="I442" s="2"/>
      <c r="J442" s="45"/>
      <c r="K442" s="2"/>
    </row>
    <row r="443" spans="3:11" x14ac:dyDescent="0.25">
      <c r="C443" s="2"/>
      <c r="D443" s="43"/>
      <c r="E443" s="44"/>
      <c r="F443" s="2"/>
      <c r="G443" s="2"/>
      <c r="H443" s="2"/>
      <c r="I443" s="2"/>
      <c r="J443" s="45"/>
      <c r="K443" s="2"/>
    </row>
    <row r="444" spans="3:11" x14ac:dyDescent="0.25">
      <c r="C444" s="2"/>
      <c r="D444" s="43"/>
      <c r="E444" s="44"/>
      <c r="F444" s="2"/>
      <c r="G444" s="2"/>
      <c r="H444" s="2"/>
      <c r="I444" s="2"/>
      <c r="J444" s="45"/>
      <c r="K444" s="2"/>
    </row>
    <row r="445" spans="3:11" x14ac:dyDescent="0.25">
      <c r="C445" s="2"/>
      <c r="D445" s="43"/>
      <c r="E445" s="44"/>
      <c r="F445" s="2"/>
      <c r="G445" s="2"/>
      <c r="H445" s="2"/>
      <c r="I445" s="2"/>
      <c r="J445" s="45"/>
      <c r="K445" s="2"/>
    </row>
    <row r="446" spans="3:11" x14ac:dyDescent="0.25">
      <c r="C446" s="2"/>
      <c r="D446" s="43"/>
      <c r="E446" s="44"/>
      <c r="F446" s="2"/>
      <c r="G446" s="2"/>
      <c r="H446" s="2"/>
      <c r="I446" s="2"/>
      <c r="J446" s="45"/>
      <c r="K446" s="2"/>
    </row>
    <row r="447" spans="3:11" x14ac:dyDescent="0.25">
      <c r="C447" s="2"/>
      <c r="D447" s="43"/>
      <c r="E447" s="44"/>
      <c r="F447" s="2"/>
      <c r="G447" s="2"/>
      <c r="H447" s="2"/>
      <c r="I447" s="2"/>
      <c r="J447" s="45"/>
      <c r="K447" s="2"/>
    </row>
    <row r="448" spans="3:11" x14ac:dyDescent="0.25">
      <c r="C448" s="2"/>
      <c r="D448" s="43"/>
      <c r="E448" s="44"/>
      <c r="F448" s="2"/>
      <c r="G448" s="2"/>
      <c r="H448" s="2"/>
      <c r="I448" s="2"/>
      <c r="J448" s="45"/>
      <c r="K448" s="2"/>
    </row>
    <row r="449" spans="3:11" x14ac:dyDescent="0.25">
      <c r="C449" s="2"/>
      <c r="D449" s="43"/>
      <c r="E449" s="44"/>
      <c r="F449" s="2"/>
      <c r="G449" s="2"/>
      <c r="H449" s="2"/>
      <c r="I449" s="2"/>
      <c r="J449" s="45"/>
      <c r="K449" s="2"/>
    </row>
    <row r="450" spans="3:11" x14ac:dyDescent="0.25">
      <c r="C450" s="2"/>
      <c r="D450" s="43"/>
      <c r="E450" s="44"/>
      <c r="F450" s="2"/>
      <c r="G450" s="2"/>
      <c r="H450" s="2"/>
      <c r="I450" s="2"/>
      <c r="J450" s="45"/>
      <c r="K450" s="2"/>
    </row>
    <row r="451" spans="3:11" x14ac:dyDescent="0.25">
      <c r="C451" s="2"/>
      <c r="D451" s="43"/>
      <c r="E451" s="44"/>
      <c r="F451" s="2"/>
      <c r="G451" s="2"/>
      <c r="H451" s="2"/>
      <c r="I451" s="2"/>
      <c r="J451" s="45"/>
      <c r="K451" s="2"/>
    </row>
    <row r="452" spans="3:11" x14ac:dyDescent="0.25">
      <c r="C452" s="2"/>
      <c r="D452" s="43"/>
      <c r="E452" s="44"/>
      <c r="F452" s="2"/>
      <c r="G452" s="2"/>
      <c r="H452" s="2"/>
      <c r="I452" s="2"/>
      <c r="J452" s="45"/>
      <c r="K452" s="2"/>
    </row>
    <row r="453" spans="3:11" x14ac:dyDescent="0.25">
      <c r="C453" s="2"/>
      <c r="D453" s="43"/>
      <c r="E453" s="44"/>
      <c r="F453" s="2"/>
      <c r="G453" s="2"/>
      <c r="H453" s="2"/>
      <c r="I453" s="2"/>
      <c r="J453" s="45"/>
      <c r="K453" s="2"/>
    </row>
    <row r="454" spans="3:11" x14ac:dyDescent="0.25">
      <c r="C454" s="2"/>
      <c r="D454" s="43"/>
      <c r="E454" s="44"/>
      <c r="F454" s="2"/>
      <c r="G454" s="2"/>
      <c r="H454" s="2"/>
      <c r="I454" s="2"/>
      <c r="J454" s="45"/>
      <c r="K454" s="2"/>
    </row>
    <row r="455" spans="3:11" x14ac:dyDescent="0.25">
      <c r="C455" s="2"/>
      <c r="D455" s="43"/>
      <c r="E455" s="44"/>
      <c r="F455" s="2"/>
      <c r="G455" s="2"/>
      <c r="H455" s="2"/>
      <c r="I455" s="2"/>
      <c r="J455" s="45"/>
      <c r="K455" s="2"/>
    </row>
    <row r="456" spans="3:11" x14ac:dyDescent="0.25">
      <c r="C456" s="2"/>
      <c r="D456" s="43"/>
      <c r="E456" s="44"/>
      <c r="F456" s="2"/>
      <c r="G456" s="2"/>
      <c r="H456" s="2"/>
      <c r="I456" s="2"/>
      <c r="J456" s="45"/>
      <c r="K456" s="2"/>
    </row>
    <row r="457" spans="3:11" x14ac:dyDescent="0.25">
      <c r="C457" s="2"/>
      <c r="D457" s="2"/>
      <c r="E457" s="2"/>
      <c r="F457" s="2"/>
      <c r="G457" s="2"/>
      <c r="H457" s="2"/>
      <c r="I457" s="2"/>
      <c r="J457" s="2"/>
      <c r="K457" s="2"/>
    </row>
    <row r="458" spans="3:11" x14ac:dyDescent="0.25">
      <c r="C458" s="2"/>
      <c r="D458" s="2"/>
      <c r="E458" s="2"/>
      <c r="F458" s="2"/>
      <c r="G458" s="2"/>
      <c r="H458" s="2"/>
      <c r="I458" s="2"/>
      <c r="J458" s="2"/>
      <c r="K458" s="2"/>
    </row>
  </sheetData>
  <sheetProtection algorithmName="SHA-512" hashValue="xMcjgq9yq+VDeMpkPJ5w/nwWU0N4dVV+bouD828bURqMC81ylR9Y+fxveOddZ4LFDnfsftTH0Zw80f0h5cniqA==" saltValue="t47aFP6SF16kRlyEZ+a4BA==" spinCount="100000" sheet="1" objects="1" scenarios="1" selectLockedCells="1"/>
  <protectedRanges>
    <protectedRange sqref="D9:E13 J8:J12" name="Daten_Ausw"/>
  </protectedRanges>
  <dataConsolidate/>
  <mergeCells count="7">
    <mergeCell ref="C26:H27"/>
    <mergeCell ref="J26:J27"/>
    <mergeCell ref="D9:E9"/>
    <mergeCell ref="D10:E10"/>
    <mergeCell ref="D11:E11"/>
    <mergeCell ref="D12:E12"/>
    <mergeCell ref="D13:E13"/>
  </mergeCells>
  <conditionalFormatting sqref="H329:J1007 H29:J32 I33:J328">
    <cfRule type="containsText" dxfId="13" priority="7" operator="containsText" text="n.i.O.">
      <formula>NOT(ISERROR(SEARCH("n.i.O.",H29)))</formula>
    </cfRule>
    <cfRule type="containsText" dxfId="12" priority="8" operator="containsText" text="i.O.">
      <formula>NOT(ISERROR(SEARCH("i.O.",H29)))</formula>
    </cfRule>
  </conditionalFormatting>
  <conditionalFormatting sqref="H33:H328">
    <cfRule type="containsText" dxfId="11" priority="3" operator="containsText" text="n.i.O.">
      <formula>NOT(ISERROR(SEARCH("n.i.O.",H33)))</formula>
    </cfRule>
    <cfRule type="containsText" dxfId="10" priority="4" operator="containsText" text="i.O.">
      <formula>NOT(ISERROR(SEARCH("i.O.",H33)))</formula>
    </cfRule>
  </conditionalFormatting>
  <conditionalFormatting sqref="J23:K328">
    <cfRule type="expression" dxfId="9" priority="2">
      <formula>$J$8&lt;&gt;"Vickers "</formula>
    </cfRule>
  </conditionalFormatting>
  <conditionalFormatting sqref="H13:K14">
    <cfRule type="expression" dxfId="8" priority="1">
      <formula>$J$8&lt;&gt;"Vickers "</formula>
    </cfRule>
  </conditionalFormatting>
  <pageMargins left="0.25" right="0.25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90E6193-44D1-47DF-B2A0-D3446F6F9AB5}">
          <x14:formula1>
            <xm:f>Information!$A$104:$A$106</xm:f>
          </x14:formula1>
          <xm:sqref>J8</xm:sqref>
        </x14:dataValidation>
        <x14:dataValidation type="list" allowBlank="1" showInputMessage="1" showErrorMessage="1" xr:uid="{CDDC9758-1608-4DD5-9C95-3AA2EE748A90}">
          <x14:formula1>
            <xm:f>Information!$Q$104:$Q$122</xm:f>
          </x14:formula1>
          <xm:sqref>J9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F1A34-DB90-4C0C-9AB1-30F6A516E71A}">
  <sheetPr codeName="Tabelle11"/>
  <dimension ref="B1:AB530"/>
  <sheetViews>
    <sheetView showGridLines="0" showRowColHeaders="0" zoomScale="80" zoomScaleNormal="80" workbookViewId="0">
      <selection activeCell="C8" sqref="C8"/>
    </sheetView>
  </sheetViews>
  <sheetFormatPr baseColWidth="10" defaultRowHeight="15" x14ac:dyDescent="0.25"/>
  <cols>
    <col min="1" max="1" width="1.140625" style="3" customWidth="1"/>
    <col min="2" max="2" width="4.28515625" style="3" customWidth="1"/>
    <col min="3" max="4" width="10.7109375" style="3" customWidth="1"/>
    <col min="5" max="11" width="8.28515625" style="3" customWidth="1"/>
    <col min="12" max="12" width="12.7109375" style="3" customWidth="1"/>
    <col min="13" max="13" width="10.28515625" style="50" customWidth="1"/>
    <col min="14" max="14" width="1.140625" style="3" customWidth="1"/>
    <col min="15" max="20" width="10.28515625" style="3" customWidth="1"/>
    <col min="21" max="21" width="1.42578125" style="3" customWidth="1"/>
    <col min="22" max="22" width="11.42578125" style="3" customWidth="1"/>
    <col min="23" max="23" width="11.42578125" style="227" customWidth="1"/>
    <col min="24" max="24" width="11.42578125" style="3" customWidth="1"/>
    <col min="25" max="25" width="13" style="18" bestFit="1" customWidth="1"/>
    <col min="26" max="26" width="11.42578125" style="18"/>
    <col min="27" max="16384" width="11.42578125" style="3"/>
  </cols>
  <sheetData>
    <row r="1" spans="2:28" x14ac:dyDescent="0.25">
      <c r="W1" s="222"/>
      <c r="X1" s="220"/>
      <c r="Y1" s="52"/>
      <c r="Z1" s="52"/>
      <c r="AA1" s="51"/>
      <c r="AB1" s="51"/>
    </row>
    <row r="2" spans="2:28" ht="15" customHeight="1" x14ac:dyDescent="0.25">
      <c r="C2" s="53">
        <f xml:space="preserve"> 'Daten und Auswertung'!J8</f>
        <v>0</v>
      </c>
      <c r="D2" s="54"/>
      <c r="E2" s="55"/>
      <c r="F2" s="56" t="s">
        <v>7</v>
      </c>
      <c r="G2" s="57">
        <f>'Daten und Auswertung'!J12</f>
        <v>0</v>
      </c>
      <c r="I2" s="58"/>
      <c r="P2" s="56" t="s">
        <v>181</v>
      </c>
      <c r="Q2" s="59" t="str">
        <f>ROUND(('Daten und Auswertung'!J13+'Daten und Auswertung'!J14)/2,4) &amp;" mm"</f>
        <v>0 mm</v>
      </c>
      <c r="S2" s="203">
        <f>ROUND(('Daten und Auswertung'!J13+'Daten und Auswertung'!J14)/2,4)</f>
        <v>0</v>
      </c>
      <c r="W2" s="222"/>
      <c r="X2" s="220"/>
      <c r="Y2" s="52"/>
      <c r="Z2" s="52"/>
      <c r="AA2" s="51"/>
      <c r="AB2" s="51"/>
    </row>
    <row r="3" spans="2:28" ht="15" customHeight="1" x14ac:dyDescent="0.25">
      <c r="C3" s="54"/>
      <c r="D3" s="54"/>
      <c r="E3" s="55"/>
      <c r="F3" s="56" t="s">
        <v>11</v>
      </c>
      <c r="G3" s="60" t="e">
        <f>IF(C2=Information!A105,Information!J133,IF(C2=Information!A104,ROUND(Information!K141,2) &amp;" % HB",ROUND(Information!I156,2) &amp; " HR "))</f>
        <v>#VALUE!</v>
      </c>
      <c r="L3" s="61"/>
      <c r="P3" s="56" t="s">
        <v>11</v>
      </c>
      <c r="Q3" s="62" t="s">
        <v>209</v>
      </c>
      <c r="W3" s="222"/>
      <c r="X3" s="220"/>
      <c r="Y3" s="52"/>
      <c r="Z3" s="52"/>
      <c r="AA3" s="51" t="s">
        <v>169</v>
      </c>
      <c r="AB3" s="51"/>
    </row>
    <row r="4" spans="2:28" ht="15.75" thickBot="1" x14ac:dyDescent="0.3">
      <c r="E4" s="55"/>
      <c r="F4" s="56" t="s">
        <v>180</v>
      </c>
      <c r="G4" s="63" t="e">
        <f>ROUND(Z5,1)&amp; " bis "&amp; ROUND(Y5,1)</f>
        <v>#VALUE!</v>
      </c>
      <c r="V4" s="1"/>
      <c r="W4" s="223"/>
      <c r="X4" s="221"/>
      <c r="Y4" s="52" t="s">
        <v>138</v>
      </c>
      <c r="Z4" s="52" t="s">
        <v>139</v>
      </c>
      <c r="AA4" s="51" t="s">
        <v>170</v>
      </c>
      <c r="AB4" s="51"/>
    </row>
    <row r="5" spans="2:28" ht="21" customHeight="1" thickBot="1" x14ac:dyDescent="0.3">
      <c r="E5" s="55"/>
      <c r="F5" s="56" t="s">
        <v>185</v>
      </c>
      <c r="G5" s="64" t="str">
        <f>AA5&amp; " HR"</f>
        <v>0 HR</v>
      </c>
      <c r="V5" s="237" t="s">
        <v>182</v>
      </c>
      <c r="W5" s="223"/>
      <c r="X5" s="221"/>
      <c r="Y5" s="52" t="e">
        <f>IF(C2=Information!A105,Information!L132,IF(C2=Information!A104,Information!L141,Information!L152))</f>
        <v>#VALUE!</v>
      </c>
      <c r="Z5" s="52" t="e">
        <f>IF(C2=Information!A105,Information!M132,IF(C2=Information!A104,Information!M141,Information!M152))</f>
        <v>#VALUE!</v>
      </c>
      <c r="AA5" s="51">
        <f>ROUND(Information!N152,1)</f>
        <v>0</v>
      </c>
      <c r="AB5" s="51"/>
    </row>
    <row r="6" spans="2:28" ht="40.5" customHeight="1" thickBot="1" x14ac:dyDescent="0.3">
      <c r="B6" s="240" t="s">
        <v>117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2"/>
      <c r="O6" s="240" t="s">
        <v>118</v>
      </c>
      <c r="P6" s="241"/>
      <c r="Q6" s="241"/>
      <c r="R6" s="241"/>
      <c r="S6" s="241"/>
      <c r="T6" s="242"/>
      <c r="V6" s="238"/>
      <c r="W6" s="224"/>
      <c r="X6" s="221"/>
      <c r="Y6" s="52"/>
      <c r="Z6" s="52"/>
      <c r="AA6" s="51"/>
      <c r="AB6" s="51"/>
    </row>
    <row r="7" spans="2:28" ht="30" customHeight="1" thickBot="1" x14ac:dyDescent="0.3">
      <c r="B7" s="65" t="s">
        <v>13</v>
      </c>
      <c r="C7" s="66" t="s">
        <v>3</v>
      </c>
      <c r="D7" s="66" t="s">
        <v>4</v>
      </c>
      <c r="E7" s="66" t="s">
        <v>218</v>
      </c>
      <c r="F7" s="66" t="s">
        <v>219</v>
      </c>
      <c r="G7" s="66" t="s">
        <v>220</v>
      </c>
      <c r="H7" s="66" t="s">
        <v>221</v>
      </c>
      <c r="I7" s="66" t="s">
        <v>222</v>
      </c>
      <c r="J7" s="66" t="s">
        <v>217</v>
      </c>
      <c r="K7" s="66" t="str">
        <f>IF(C2&lt;&gt;"Rockwell","Abw. b_rel %","Abw. HR")</f>
        <v>Abw. b_rel %</v>
      </c>
      <c r="L7" s="66" t="str">
        <f>IF(C2&lt;&gt;"Rockwell","Wiederhol- präzision %","Wiederhol- präzision HR")</f>
        <v>Wiederhol- präzision %</v>
      </c>
      <c r="M7" s="67" t="s">
        <v>10</v>
      </c>
      <c r="N7" s="68"/>
      <c r="O7" s="66" t="s">
        <v>215</v>
      </c>
      <c r="P7" s="66" t="s">
        <v>216</v>
      </c>
      <c r="Q7" s="66" t="s">
        <v>213</v>
      </c>
      <c r="R7" s="66" t="s">
        <v>208</v>
      </c>
      <c r="S7" s="66" t="s">
        <v>129</v>
      </c>
      <c r="T7" s="67" t="s">
        <v>10</v>
      </c>
      <c r="V7" s="239"/>
      <c r="W7" s="224"/>
      <c r="X7" s="221"/>
      <c r="Y7" s="69" t="s">
        <v>140</v>
      </c>
      <c r="Z7" s="69" t="s">
        <v>141</v>
      </c>
      <c r="AA7" s="51"/>
      <c r="AB7" s="51"/>
    </row>
    <row r="8" spans="2:28" x14ac:dyDescent="0.25">
      <c r="B8" s="70">
        <v>1</v>
      </c>
      <c r="C8" s="91"/>
      <c r="D8" s="92"/>
      <c r="E8" s="92"/>
      <c r="F8" s="92"/>
      <c r="G8" s="92"/>
      <c r="H8" s="92"/>
      <c r="I8" s="92"/>
      <c r="J8" s="71" t="str">
        <f t="shared" ref="J8:J11" si="0">IF(E8="","",ROUND(AVERAGE(E8:I8),2))</f>
        <v/>
      </c>
      <c r="K8" s="71" t="str">
        <f>IF(C8="","",IF($C$2&lt;&gt;"Rockwell",100*((J8-G$2)/G$2),J8-$G$2))</f>
        <v/>
      </c>
      <c r="L8" s="71" t="str">
        <f>IF(C8="","",IF($C$2&lt;&gt;"Rockwell",ROUND(IF(E8="","",100*((MAX(E8:I8)-MIN(E8:I8))/AVERAGE(E8:I8))),2),MAX(E8:I8)-MIN(E8:I8)))</f>
        <v/>
      </c>
      <c r="M8" s="72" t="str">
        <f>IF(E8="","",IF($C$2&lt;&gt;"Rockwell",IF(AND(J8&lt;=$Y$5,J8&gt;=$Z$5),"i.O.","n.i.O."),IF(AND(J8&lt;=$Y$5,J8&gt;=$Z$5,L8&lt;=$AA$5),"i.O.","n.i.O.")))</f>
        <v/>
      </c>
      <c r="N8" s="20"/>
      <c r="O8" s="98"/>
      <c r="P8" s="98"/>
      <c r="Q8" s="73" t="str">
        <f>IF(O8="","",ROUND(AVERAGE(O8:P8),4))</f>
        <v/>
      </c>
      <c r="R8" s="206" t="str">
        <f>IF(O8="","",ROUND((Q8-$S$2)*1000,2))</f>
        <v/>
      </c>
      <c r="S8" s="74" t="str">
        <f>IF(O8="","",100*(Q8-$S$2)/$S$2)</f>
        <v/>
      </c>
      <c r="T8" s="72" t="str">
        <f>IF(O8="","",IF(ABS(R8)&lt;=0.001,"i.O.",IF(ABS(S8)&lt;=1.25,"i.O.","n.i.O.")))</f>
        <v/>
      </c>
      <c r="U8" s="20"/>
      <c r="V8" s="98"/>
      <c r="W8" s="223"/>
      <c r="X8" s="220"/>
      <c r="Y8" s="52" t="str">
        <f>IF(C8="","",$Y$5)</f>
        <v/>
      </c>
      <c r="Z8" s="52" t="str">
        <f>IF(C8="","",$Z$5)</f>
        <v/>
      </c>
      <c r="AA8" s="51" t="s">
        <v>183</v>
      </c>
      <c r="AB8" s="51"/>
    </row>
    <row r="9" spans="2:28" x14ac:dyDescent="0.25">
      <c r="B9" s="75" t="str">
        <f>IF(C9="","",B8+1)</f>
        <v/>
      </c>
      <c r="C9" s="93"/>
      <c r="D9" s="93"/>
      <c r="E9" s="94"/>
      <c r="F9" s="94"/>
      <c r="G9" s="94"/>
      <c r="H9" s="94"/>
      <c r="I9" s="94"/>
      <c r="J9" s="76" t="str">
        <f t="shared" si="0"/>
        <v/>
      </c>
      <c r="K9" s="76" t="str">
        <f t="shared" ref="K9:K72" si="1">IF(C9="","",IF($C$2&lt;&gt;"Rockwell",100*((J9-G$2)/G$2),J9-$G$2))</f>
        <v/>
      </c>
      <c r="L9" s="76" t="str">
        <f>IF(C9="","",IF($C$2&lt;&gt;"Rockwell",ROUND(IF(E9="","",100*((MAX(E9:I9)-MIN(E9:I9))/AVERAGE(E9:I9))),2),MAX(E9:I9)-MIN(E9:I9)))</f>
        <v/>
      </c>
      <c r="M9" s="72" t="str">
        <f t="shared" ref="M9:M72" si="2">IF(E9="","",IF($C$2&lt;&gt;"Rockwell",IF(AND(J9&lt;=$Y$5,J9&gt;=$Z$5),"i.O.","n.i.O."),IF(AND(J9&lt;=$Y$5,J9&gt;=$Z$5,L9&lt;=$AA$5),"i.O.","n.i.O.")))</f>
        <v/>
      </c>
      <c r="N9" s="20"/>
      <c r="O9" s="99"/>
      <c r="P9" s="99"/>
      <c r="Q9" s="204" t="str">
        <f t="shared" ref="Q9:Q33" si="3">IF(O9="","",AVERAGE(O9:P9))</f>
        <v/>
      </c>
      <c r="R9" s="207" t="str">
        <f>IF(O9="","",ROUND((Q9-$S$2)*1000,2))</f>
        <v/>
      </c>
      <c r="S9" s="205" t="str">
        <f>IF(O9="","",100*(Q9-$S$2)/$S$2)</f>
        <v/>
      </c>
      <c r="T9" s="78" t="str">
        <f t="shared" ref="T9:T33" si="4">IF(O9="","",IF(ABS(R9)&lt;=0.001,"i.O.",IF(ABS(S9)&lt;=1.25,"i.O.","n.i.O.")))</f>
        <v/>
      </c>
      <c r="U9" s="20"/>
      <c r="V9" s="99"/>
      <c r="W9" s="223"/>
      <c r="X9" s="220"/>
      <c r="Y9" s="52" t="str">
        <f t="shared" ref="Y9:Y72" si="5">IF(C9="","",$Y$5)</f>
        <v/>
      </c>
      <c r="Z9" s="52" t="str">
        <f t="shared" ref="Z9:Z72" si="6">IF(C9="","",$Z$5)</f>
        <v/>
      </c>
      <c r="AA9" s="51" t="s">
        <v>184</v>
      </c>
      <c r="AB9" s="51"/>
    </row>
    <row r="10" spans="2:28" x14ac:dyDescent="0.25">
      <c r="B10" s="75" t="str">
        <f>IF(C10="","",B9+1)</f>
        <v/>
      </c>
      <c r="C10" s="91"/>
      <c r="D10" s="92"/>
      <c r="E10" s="92"/>
      <c r="F10" s="92"/>
      <c r="G10" s="92"/>
      <c r="H10" s="92"/>
      <c r="I10" s="92"/>
      <c r="J10" s="79" t="str">
        <f t="shared" si="0"/>
        <v/>
      </c>
      <c r="K10" s="79" t="str">
        <f t="shared" si="1"/>
        <v/>
      </c>
      <c r="L10" s="71" t="str">
        <f t="shared" ref="L10:L73" si="7">IF(C10="","",IF($C$2&lt;&gt;"Rockwell",ROUND(IF(E10="","",100*((MAX(E10:I10)-MIN(E10:I10))/AVERAGE(E10:I10))),2),MAX(E10:I10)-MIN(E10:I10)))</f>
        <v/>
      </c>
      <c r="M10" s="72" t="str">
        <f t="shared" si="2"/>
        <v/>
      </c>
      <c r="N10" s="20"/>
      <c r="O10" s="98"/>
      <c r="P10" s="98"/>
      <c r="Q10" s="73" t="str">
        <f t="shared" si="3"/>
        <v/>
      </c>
      <c r="R10" s="206" t="str">
        <f t="shared" ref="R10:R73" si="8">IF(O10="","",ROUND((Q10-$S$2)*1000,2))</f>
        <v/>
      </c>
      <c r="S10" s="74" t="str">
        <f>IF(O10="","",100*(Q10-$S$2)/$S$2)</f>
        <v/>
      </c>
      <c r="T10" s="72" t="str">
        <f t="shared" si="4"/>
        <v/>
      </c>
      <c r="U10" s="20"/>
      <c r="V10" s="98"/>
      <c r="W10" s="223"/>
      <c r="X10" s="220"/>
      <c r="Y10" s="52" t="str">
        <f t="shared" si="5"/>
        <v/>
      </c>
      <c r="Z10" s="52" t="str">
        <f t="shared" si="6"/>
        <v/>
      </c>
      <c r="AA10" s="51"/>
      <c r="AB10" s="51"/>
    </row>
    <row r="11" spans="2:28" x14ac:dyDescent="0.25">
      <c r="B11" s="75" t="str">
        <f t="shared" ref="B11:B21" si="9">IF(C11="","",B10+1)</f>
        <v/>
      </c>
      <c r="C11" s="93"/>
      <c r="D11" s="93"/>
      <c r="E11" s="94"/>
      <c r="F11" s="94"/>
      <c r="G11" s="94"/>
      <c r="H11" s="94"/>
      <c r="I11" s="94"/>
      <c r="J11" s="76" t="str">
        <f t="shared" si="0"/>
        <v/>
      </c>
      <c r="K11" s="76" t="str">
        <f t="shared" si="1"/>
        <v/>
      </c>
      <c r="L11" s="76" t="str">
        <f t="shared" si="7"/>
        <v/>
      </c>
      <c r="M11" s="72" t="str">
        <f t="shared" si="2"/>
        <v/>
      </c>
      <c r="N11" s="20"/>
      <c r="O11" s="99"/>
      <c r="P11" s="99"/>
      <c r="Q11" s="77" t="str">
        <f t="shared" si="3"/>
        <v/>
      </c>
      <c r="R11" s="207" t="str">
        <f t="shared" si="8"/>
        <v/>
      </c>
      <c r="S11" s="205" t="str">
        <f>IF(O11="","",100*(Q11-$S$2)/$S$2)</f>
        <v/>
      </c>
      <c r="T11" s="78" t="str">
        <f t="shared" si="4"/>
        <v/>
      </c>
      <c r="U11" s="20"/>
      <c r="V11" s="99"/>
      <c r="W11" s="223"/>
      <c r="X11" s="220"/>
      <c r="Y11" s="52" t="str">
        <f t="shared" si="5"/>
        <v/>
      </c>
      <c r="Z11" s="52" t="str">
        <f t="shared" si="6"/>
        <v/>
      </c>
      <c r="AA11" s="51"/>
      <c r="AB11" s="51"/>
    </row>
    <row r="12" spans="2:28" x14ac:dyDescent="0.25">
      <c r="B12" s="75" t="str">
        <f t="shared" si="9"/>
        <v/>
      </c>
      <c r="C12" s="91"/>
      <c r="D12" s="92"/>
      <c r="E12" s="92"/>
      <c r="F12" s="92"/>
      <c r="G12" s="92"/>
      <c r="H12" s="92"/>
      <c r="I12" s="92"/>
      <c r="J12" s="80" t="str">
        <f>IF(E12="","",ROUND(AVERAGE(E12:I12),2))</f>
        <v/>
      </c>
      <c r="K12" s="80" t="str">
        <f t="shared" si="1"/>
        <v/>
      </c>
      <c r="L12" s="71" t="str">
        <f t="shared" si="7"/>
        <v/>
      </c>
      <c r="M12" s="72" t="str">
        <f t="shared" si="2"/>
        <v/>
      </c>
      <c r="N12" s="20"/>
      <c r="O12" s="97"/>
      <c r="P12" s="97"/>
      <c r="Q12" s="81" t="str">
        <f t="shared" si="3"/>
        <v/>
      </c>
      <c r="R12" s="206" t="str">
        <f t="shared" si="8"/>
        <v/>
      </c>
      <c r="S12" s="74" t="str">
        <f t="shared" ref="S12:S75" si="10">IF(O12="","",100*(Q12-$S$2)/$S$2)</f>
        <v/>
      </c>
      <c r="T12" s="72" t="str">
        <f t="shared" si="4"/>
        <v/>
      </c>
      <c r="U12" s="20"/>
      <c r="V12" s="97"/>
      <c r="W12" s="223"/>
      <c r="X12" s="220"/>
      <c r="Y12" s="52" t="str">
        <f t="shared" si="5"/>
        <v/>
      </c>
      <c r="Z12" s="52" t="str">
        <f t="shared" si="6"/>
        <v/>
      </c>
      <c r="AA12" s="51"/>
      <c r="AB12" s="51"/>
    </row>
    <row r="13" spans="2:28" x14ac:dyDescent="0.25">
      <c r="B13" s="75" t="str">
        <f t="shared" si="9"/>
        <v/>
      </c>
      <c r="C13" s="93"/>
      <c r="D13" s="93"/>
      <c r="E13" s="94"/>
      <c r="F13" s="94"/>
      <c r="G13" s="94"/>
      <c r="H13" s="94"/>
      <c r="I13" s="94"/>
      <c r="J13" s="82" t="str">
        <f t="shared" ref="J13:J76" si="11">IF(E13="","",ROUND(AVERAGE(E13:I13),2))</f>
        <v/>
      </c>
      <c r="K13" s="82" t="str">
        <f t="shared" si="1"/>
        <v/>
      </c>
      <c r="L13" s="76" t="str">
        <f t="shared" si="7"/>
        <v/>
      </c>
      <c r="M13" s="72" t="str">
        <f t="shared" si="2"/>
        <v/>
      </c>
      <c r="N13" s="20"/>
      <c r="O13" s="95"/>
      <c r="P13" s="95"/>
      <c r="Q13" s="83" t="str">
        <f t="shared" si="3"/>
        <v/>
      </c>
      <c r="R13" s="207" t="str">
        <f t="shared" si="8"/>
        <v/>
      </c>
      <c r="S13" s="205" t="str">
        <f t="shared" si="10"/>
        <v/>
      </c>
      <c r="T13" s="78" t="str">
        <f t="shared" si="4"/>
        <v/>
      </c>
      <c r="U13" s="20"/>
      <c r="V13" s="95"/>
      <c r="W13" s="223"/>
      <c r="X13" s="220"/>
      <c r="Y13" s="52" t="str">
        <f t="shared" si="5"/>
        <v/>
      </c>
      <c r="Z13" s="52" t="str">
        <f t="shared" si="6"/>
        <v/>
      </c>
      <c r="AA13" s="51"/>
      <c r="AB13" s="51"/>
    </row>
    <row r="14" spans="2:28" x14ac:dyDescent="0.25">
      <c r="B14" s="75" t="str">
        <f t="shared" si="9"/>
        <v/>
      </c>
      <c r="C14" s="91"/>
      <c r="D14" s="92"/>
      <c r="E14" s="92"/>
      <c r="F14" s="92"/>
      <c r="G14" s="92"/>
      <c r="H14" s="92"/>
      <c r="I14" s="92"/>
      <c r="J14" s="80" t="str">
        <f t="shared" si="11"/>
        <v/>
      </c>
      <c r="K14" s="80" t="str">
        <f t="shared" si="1"/>
        <v/>
      </c>
      <c r="L14" s="71" t="str">
        <f t="shared" si="7"/>
        <v/>
      </c>
      <c r="M14" s="72" t="str">
        <f t="shared" si="2"/>
        <v/>
      </c>
      <c r="N14" s="20"/>
      <c r="O14" s="97"/>
      <c r="P14" s="97"/>
      <c r="Q14" s="81" t="str">
        <f t="shared" si="3"/>
        <v/>
      </c>
      <c r="R14" s="206" t="str">
        <f t="shared" si="8"/>
        <v/>
      </c>
      <c r="S14" s="74" t="str">
        <f t="shared" si="10"/>
        <v/>
      </c>
      <c r="T14" s="72" t="str">
        <f t="shared" si="4"/>
        <v/>
      </c>
      <c r="U14" s="20"/>
      <c r="V14" s="97"/>
      <c r="W14" s="223"/>
      <c r="X14" s="220"/>
      <c r="Y14" s="52" t="str">
        <f t="shared" si="5"/>
        <v/>
      </c>
      <c r="Z14" s="52" t="str">
        <f t="shared" si="6"/>
        <v/>
      </c>
      <c r="AA14" s="51"/>
      <c r="AB14" s="51"/>
    </row>
    <row r="15" spans="2:28" x14ac:dyDescent="0.25">
      <c r="B15" s="75" t="str">
        <f t="shared" si="9"/>
        <v/>
      </c>
      <c r="C15" s="93"/>
      <c r="D15" s="93"/>
      <c r="E15" s="94"/>
      <c r="F15" s="94"/>
      <c r="G15" s="94"/>
      <c r="H15" s="94"/>
      <c r="I15" s="94"/>
      <c r="J15" s="82" t="str">
        <f t="shared" si="11"/>
        <v/>
      </c>
      <c r="K15" s="82" t="str">
        <f t="shared" si="1"/>
        <v/>
      </c>
      <c r="L15" s="76" t="str">
        <f t="shared" si="7"/>
        <v/>
      </c>
      <c r="M15" s="72" t="str">
        <f t="shared" si="2"/>
        <v/>
      </c>
      <c r="N15" s="20"/>
      <c r="O15" s="95"/>
      <c r="P15" s="95"/>
      <c r="Q15" s="83" t="str">
        <f t="shared" si="3"/>
        <v/>
      </c>
      <c r="R15" s="207" t="str">
        <f t="shared" si="8"/>
        <v/>
      </c>
      <c r="S15" s="205" t="str">
        <f t="shared" si="10"/>
        <v/>
      </c>
      <c r="T15" s="78" t="str">
        <f t="shared" si="4"/>
        <v/>
      </c>
      <c r="U15" s="20"/>
      <c r="V15" s="95"/>
      <c r="W15" s="223"/>
      <c r="X15" s="220"/>
      <c r="Y15" s="52" t="str">
        <f t="shared" si="5"/>
        <v/>
      </c>
      <c r="Z15" s="52" t="str">
        <f t="shared" si="6"/>
        <v/>
      </c>
      <c r="AA15" s="51"/>
      <c r="AB15" s="51"/>
    </row>
    <row r="16" spans="2:28" x14ac:dyDescent="0.25">
      <c r="B16" s="75" t="str">
        <f t="shared" si="9"/>
        <v/>
      </c>
      <c r="C16" s="91"/>
      <c r="D16" s="92"/>
      <c r="E16" s="92"/>
      <c r="F16" s="92"/>
      <c r="G16" s="92"/>
      <c r="H16" s="92"/>
      <c r="I16" s="92"/>
      <c r="J16" s="84" t="str">
        <f t="shared" si="11"/>
        <v/>
      </c>
      <c r="K16" s="84" t="str">
        <f t="shared" si="1"/>
        <v/>
      </c>
      <c r="L16" s="71" t="str">
        <f t="shared" si="7"/>
        <v/>
      </c>
      <c r="M16" s="72" t="str">
        <f t="shared" si="2"/>
        <v/>
      </c>
      <c r="N16" s="20"/>
      <c r="O16" s="97"/>
      <c r="P16" s="97"/>
      <c r="Q16" s="81" t="str">
        <f t="shared" si="3"/>
        <v/>
      </c>
      <c r="R16" s="206" t="str">
        <f t="shared" si="8"/>
        <v/>
      </c>
      <c r="S16" s="74" t="str">
        <f t="shared" si="10"/>
        <v/>
      </c>
      <c r="T16" s="72" t="str">
        <f t="shared" si="4"/>
        <v/>
      </c>
      <c r="U16" s="20"/>
      <c r="V16" s="97"/>
      <c r="W16" s="223"/>
      <c r="X16" s="220"/>
      <c r="Y16" s="52" t="str">
        <f t="shared" si="5"/>
        <v/>
      </c>
      <c r="Z16" s="52" t="str">
        <f t="shared" si="6"/>
        <v/>
      </c>
      <c r="AA16" s="51"/>
      <c r="AB16" s="51"/>
    </row>
    <row r="17" spans="2:28" x14ac:dyDescent="0.25">
      <c r="B17" s="75" t="str">
        <f t="shared" si="9"/>
        <v/>
      </c>
      <c r="C17" s="93"/>
      <c r="D17" s="93"/>
      <c r="E17" s="94"/>
      <c r="F17" s="94"/>
      <c r="G17" s="94"/>
      <c r="H17" s="94"/>
      <c r="I17" s="94"/>
      <c r="J17" s="82" t="str">
        <f t="shared" si="11"/>
        <v/>
      </c>
      <c r="K17" s="82" t="str">
        <f t="shared" si="1"/>
        <v/>
      </c>
      <c r="L17" s="76" t="str">
        <f t="shared" si="7"/>
        <v/>
      </c>
      <c r="M17" s="72" t="str">
        <f t="shared" si="2"/>
        <v/>
      </c>
      <c r="N17" s="20"/>
      <c r="O17" s="95"/>
      <c r="P17" s="95"/>
      <c r="Q17" s="83" t="str">
        <f t="shared" si="3"/>
        <v/>
      </c>
      <c r="R17" s="207" t="str">
        <f t="shared" si="8"/>
        <v/>
      </c>
      <c r="S17" s="205" t="str">
        <f t="shared" si="10"/>
        <v/>
      </c>
      <c r="T17" s="78" t="str">
        <f t="shared" si="4"/>
        <v/>
      </c>
      <c r="U17" s="20"/>
      <c r="V17" s="95"/>
      <c r="W17" s="223"/>
      <c r="X17" s="220"/>
      <c r="Y17" s="52" t="str">
        <f t="shared" si="5"/>
        <v/>
      </c>
      <c r="Z17" s="52" t="str">
        <f t="shared" si="6"/>
        <v/>
      </c>
      <c r="AA17" s="51"/>
      <c r="AB17" s="51"/>
    </row>
    <row r="18" spans="2:28" x14ac:dyDescent="0.25">
      <c r="B18" s="75" t="str">
        <f t="shared" si="9"/>
        <v/>
      </c>
      <c r="C18" s="91"/>
      <c r="D18" s="92"/>
      <c r="E18" s="92"/>
      <c r="F18" s="92"/>
      <c r="G18" s="92"/>
      <c r="H18" s="92"/>
      <c r="I18" s="92"/>
      <c r="J18" s="80" t="str">
        <f t="shared" si="11"/>
        <v/>
      </c>
      <c r="K18" s="80" t="str">
        <f t="shared" si="1"/>
        <v/>
      </c>
      <c r="L18" s="71" t="str">
        <f t="shared" si="7"/>
        <v/>
      </c>
      <c r="M18" s="72" t="str">
        <f t="shared" si="2"/>
        <v/>
      </c>
      <c r="N18" s="20"/>
      <c r="O18" s="97"/>
      <c r="P18" s="97"/>
      <c r="Q18" s="81" t="str">
        <f t="shared" si="3"/>
        <v/>
      </c>
      <c r="R18" s="206" t="str">
        <f t="shared" si="8"/>
        <v/>
      </c>
      <c r="S18" s="74" t="str">
        <f t="shared" si="10"/>
        <v/>
      </c>
      <c r="T18" s="72" t="str">
        <f t="shared" si="4"/>
        <v/>
      </c>
      <c r="U18" s="20"/>
      <c r="V18" s="97"/>
      <c r="W18" s="223"/>
      <c r="X18" s="220"/>
      <c r="Y18" s="52" t="str">
        <f t="shared" si="5"/>
        <v/>
      </c>
      <c r="Z18" s="52" t="str">
        <f t="shared" si="6"/>
        <v/>
      </c>
      <c r="AA18" s="51"/>
      <c r="AB18" s="51"/>
    </row>
    <row r="19" spans="2:28" x14ac:dyDescent="0.25">
      <c r="B19" s="75" t="str">
        <f t="shared" si="9"/>
        <v/>
      </c>
      <c r="C19" s="93"/>
      <c r="D19" s="93"/>
      <c r="E19" s="94"/>
      <c r="F19" s="94"/>
      <c r="G19" s="94"/>
      <c r="H19" s="94"/>
      <c r="I19" s="94"/>
      <c r="J19" s="82" t="str">
        <f t="shared" si="11"/>
        <v/>
      </c>
      <c r="K19" s="82" t="str">
        <f t="shared" si="1"/>
        <v/>
      </c>
      <c r="L19" s="76" t="str">
        <f t="shared" si="7"/>
        <v/>
      </c>
      <c r="M19" s="72" t="str">
        <f t="shared" si="2"/>
        <v/>
      </c>
      <c r="N19" s="20"/>
      <c r="O19" s="95"/>
      <c r="P19" s="95"/>
      <c r="Q19" s="83" t="str">
        <f t="shared" si="3"/>
        <v/>
      </c>
      <c r="R19" s="207" t="str">
        <f t="shared" si="8"/>
        <v/>
      </c>
      <c r="S19" s="205" t="str">
        <f t="shared" si="10"/>
        <v/>
      </c>
      <c r="T19" s="78" t="str">
        <f t="shared" si="4"/>
        <v/>
      </c>
      <c r="U19" s="20"/>
      <c r="V19" s="95"/>
      <c r="W19" s="223"/>
      <c r="X19" s="220"/>
      <c r="Y19" s="52" t="str">
        <f t="shared" si="5"/>
        <v/>
      </c>
      <c r="Z19" s="52" t="str">
        <f t="shared" si="6"/>
        <v/>
      </c>
      <c r="AA19" s="51"/>
      <c r="AB19" s="51"/>
    </row>
    <row r="20" spans="2:28" x14ac:dyDescent="0.25">
      <c r="B20" s="75" t="str">
        <f t="shared" si="9"/>
        <v/>
      </c>
      <c r="C20" s="91"/>
      <c r="D20" s="92"/>
      <c r="E20" s="92"/>
      <c r="F20" s="92"/>
      <c r="G20" s="92"/>
      <c r="H20" s="92"/>
      <c r="I20" s="92"/>
      <c r="J20" s="80" t="str">
        <f t="shared" si="11"/>
        <v/>
      </c>
      <c r="K20" s="80" t="str">
        <f t="shared" si="1"/>
        <v/>
      </c>
      <c r="L20" s="71" t="str">
        <f t="shared" si="7"/>
        <v/>
      </c>
      <c r="M20" s="72" t="str">
        <f t="shared" si="2"/>
        <v/>
      </c>
      <c r="N20" s="20"/>
      <c r="O20" s="97"/>
      <c r="P20" s="97"/>
      <c r="Q20" s="81" t="str">
        <f t="shared" si="3"/>
        <v/>
      </c>
      <c r="R20" s="206" t="str">
        <f t="shared" si="8"/>
        <v/>
      </c>
      <c r="S20" s="74" t="str">
        <f t="shared" si="10"/>
        <v/>
      </c>
      <c r="T20" s="72" t="str">
        <f t="shared" si="4"/>
        <v/>
      </c>
      <c r="U20" s="20"/>
      <c r="V20" s="97"/>
      <c r="W20" s="223"/>
      <c r="X20" s="220"/>
      <c r="Y20" s="52" t="str">
        <f t="shared" si="5"/>
        <v/>
      </c>
      <c r="Z20" s="52" t="str">
        <f t="shared" si="6"/>
        <v/>
      </c>
      <c r="AA20" s="51"/>
      <c r="AB20" s="51"/>
    </row>
    <row r="21" spans="2:28" x14ac:dyDescent="0.25">
      <c r="B21" s="75" t="str">
        <f t="shared" si="9"/>
        <v/>
      </c>
      <c r="C21" s="93"/>
      <c r="D21" s="93"/>
      <c r="E21" s="94"/>
      <c r="F21" s="94"/>
      <c r="G21" s="94"/>
      <c r="H21" s="94"/>
      <c r="I21" s="94"/>
      <c r="J21" s="82" t="str">
        <f t="shared" si="11"/>
        <v/>
      </c>
      <c r="K21" s="82" t="str">
        <f t="shared" si="1"/>
        <v/>
      </c>
      <c r="L21" s="76" t="str">
        <f t="shared" si="7"/>
        <v/>
      </c>
      <c r="M21" s="72" t="str">
        <f t="shared" si="2"/>
        <v/>
      </c>
      <c r="N21" s="20"/>
      <c r="O21" s="95"/>
      <c r="P21" s="95"/>
      <c r="Q21" s="83" t="str">
        <f t="shared" si="3"/>
        <v/>
      </c>
      <c r="R21" s="207" t="str">
        <f t="shared" si="8"/>
        <v/>
      </c>
      <c r="S21" s="205" t="str">
        <f t="shared" si="10"/>
        <v/>
      </c>
      <c r="T21" s="78" t="str">
        <f t="shared" si="4"/>
        <v/>
      </c>
      <c r="U21" s="20"/>
      <c r="V21" s="95"/>
      <c r="W21" s="223"/>
      <c r="X21" s="220"/>
      <c r="Y21" s="52" t="str">
        <f t="shared" si="5"/>
        <v/>
      </c>
      <c r="Z21" s="52" t="str">
        <f t="shared" si="6"/>
        <v/>
      </c>
      <c r="AA21" s="51"/>
      <c r="AB21" s="51"/>
    </row>
    <row r="22" spans="2:28" x14ac:dyDescent="0.25">
      <c r="B22" s="75" t="str">
        <f t="shared" ref="B22:B85" si="12">IF(C22="","",B21+1)</f>
        <v/>
      </c>
      <c r="C22" s="91"/>
      <c r="D22" s="92"/>
      <c r="E22" s="92"/>
      <c r="F22" s="92"/>
      <c r="G22" s="92"/>
      <c r="H22" s="92"/>
      <c r="I22" s="92"/>
      <c r="J22" s="84" t="str">
        <f t="shared" si="11"/>
        <v/>
      </c>
      <c r="K22" s="84" t="str">
        <f t="shared" si="1"/>
        <v/>
      </c>
      <c r="L22" s="71" t="str">
        <f t="shared" si="7"/>
        <v/>
      </c>
      <c r="M22" s="72" t="str">
        <f t="shared" si="2"/>
        <v/>
      </c>
      <c r="N22" s="20"/>
      <c r="O22" s="97"/>
      <c r="P22" s="97"/>
      <c r="Q22" s="81" t="str">
        <f t="shared" si="3"/>
        <v/>
      </c>
      <c r="R22" s="206" t="str">
        <f t="shared" si="8"/>
        <v/>
      </c>
      <c r="S22" s="74" t="str">
        <f t="shared" si="10"/>
        <v/>
      </c>
      <c r="T22" s="72" t="str">
        <f t="shared" si="4"/>
        <v/>
      </c>
      <c r="U22" s="20"/>
      <c r="V22" s="97"/>
      <c r="W22" s="223"/>
      <c r="X22" s="220"/>
      <c r="Y22" s="52" t="str">
        <f t="shared" si="5"/>
        <v/>
      </c>
      <c r="Z22" s="52" t="str">
        <f t="shared" si="6"/>
        <v/>
      </c>
      <c r="AA22" s="51"/>
      <c r="AB22" s="51"/>
    </row>
    <row r="23" spans="2:28" x14ac:dyDescent="0.25">
      <c r="B23" s="75" t="str">
        <f t="shared" si="12"/>
        <v/>
      </c>
      <c r="C23" s="93"/>
      <c r="D23" s="93"/>
      <c r="E23" s="94"/>
      <c r="F23" s="94"/>
      <c r="G23" s="94"/>
      <c r="H23" s="94"/>
      <c r="I23" s="94"/>
      <c r="J23" s="82" t="str">
        <f t="shared" si="11"/>
        <v/>
      </c>
      <c r="K23" s="82" t="str">
        <f t="shared" si="1"/>
        <v/>
      </c>
      <c r="L23" s="76" t="str">
        <f t="shared" si="7"/>
        <v/>
      </c>
      <c r="M23" s="72" t="str">
        <f t="shared" si="2"/>
        <v/>
      </c>
      <c r="N23" s="20"/>
      <c r="O23" s="95"/>
      <c r="P23" s="95"/>
      <c r="Q23" s="83" t="str">
        <f t="shared" si="3"/>
        <v/>
      </c>
      <c r="R23" s="207" t="str">
        <f t="shared" si="8"/>
        <v/>
      </c>
      <c r="S23" s="205" t="str">
        <f t="shared" si="10"/>
        <v/>
      </c>
      <c r="T23" s="78" t="str">
        <f t="shared" si="4"/>
        <v/>
      </c>
      <c r="U23" s="20"/>
      <c r="V23" s="95"/>
      <c r="W23" s="223"/>
      <c r="X23" s="220"/>
      <c r="Y23" s="52" t="str">
        <f t="shared" si="5"/>
        <v/>
      </c>
      <c r="Z23" s="52" t="str">
        <f t="shared" si="6"/>
        <v/>
      </c>
      <c r="AA23" s="51"/>
      <c r="AB23" s="51"/>
    </row>
    <row r="24" spans="2:28" x14ac:dyDescent="0.25">
      <c r="B24" s="75" t="str">
        <f t="shared" si="12"/>
        <v/>
      </c>
      <c r="C24" s="91"/>
      <c r="D24" s="92"/>
      <c r="E24" s="92"/>
      <c r="F24" s="92"/>
      <c r="G24" s="92"/>
      <c r="H24" s="92"/>
      <c r="I24" s="92"/>
      <c r="J24" s="80" t="str">
        <f t="shared" si="11"/>
        <v/>
      </c>
      <c r="K24" s="80" t="str">
        <f t="shared" si="1"/>
        <v/>
      </c>
      <c r="L24" s="71" t="str">
        <f t="shared" si="7"/>
        <v/>
      </c>
      <c r="M24" s="72" t="str">
        <f t="shared" si="2"/>
        <v/>
      </c>
      <c r="N24" s="20"/>
      <c r="O24" s="97"/>
      <c r="P24" s="97"/>
      <c r="Q24" s="81" t="str">
        <f t="shared" si="3"/>
        <v/>
      </c>
      <c r="R24" s="206" t="str">
        <f t="shared" si="8"/>
        <v/>
      </c>
      <c r="S24" s="74" t="str">
        <f t="shared" si="10"/>
        <v/>
      </c>
      <c r="T24" s="72" t="str">
        <f t="shared" si="4"/>
        <v/>
      </c>
      <c r="U24" s="20"/>
      <c r="V24" s="97"/>
      <c r="W24" s="223"/>
      <c r="X24" s="220"/>
      <c r="Y24" s="52" t="str">
        <f t="shared" si="5"/>
        <v/>
      </c>
      <c r="Z24" s="52" t="str">
        <f t="shared" si="6"/>
        <v/>
      </c>
      <c r="AA24" s="51"/>
      <c r="AB24" s="51"/>
    </row>
    <row r="25" spans="2:28" x14ac:dyDescent="0.25">
      <c r="B25" s="75" t="str">
        <f t="shared" si="12"/>
        <v/>
      </c>
      <c r="C25" s="93"/>
      <c r="D25" s="93"/>
      <c r="E25" s="94"/>
      <c r="F25" s="94"/>
      <c r="G25" s="94"/>
      <c r="H25" s="94"/>
      <c r="I25" s="94"/>
      <c r="J25" s="82" t="str">
        <f t="shared" si="11"/>
        <v/>
      </c>
      <c r="K25" s="82" t="str">
        <f t="shared" si="1"/>
        <v/>
      </c>
      <c r="L25" s="76" t="str">
        <f t="shared" si="7"/>
        <v/>
      </c>
      <c r="M25" s="72" t="str">
        <f t="shared" si="2"/>
        <v/>
      </c>
      <c r="N25" s="20"/>
      <c r="O25" s="95"/>
      <c r="P25" s="95"/>
      <c r="Q25" s="83" t="str">
        <f t="shared" si="3"/>
        <v/>
      </c>
      <c r="R25" s="207" t="str">
        <f t="shared" si="8"/>
        <v/>
      </c>
      <c r="S25" s="205" t="str">
        <f t="shared" si="10"/>
        <v/>
      </c>
      <c r="T25" s="78" t="str">
        <f t="shared" si="4"/>
        <v/>
      </c>
      <c r="U25" s="20"/>
      <c r="V25" s="95"/>
      <c r="W25" s="223"/>
      <c r="X25" s="220"/>
      <c r="Y25" s="52" t="str">
        <f t="shared" si="5"/>
        <v/>
      </c>
      <c r="Z25" s="52" t="str">
        <f t="shared" si="6"/>
        <v/>
      </c>
      <c r="AA25" s="51"/>
      <c r="AB25" s="51"/>
    </row>
    <row r="26" spans="2:28" x14ac:dyDescent="0.25">
      <c r="B26" s="75" t="str">
        <f t="shared" si="12"/>
        <v/>
      </c>
      <c r="C26" s="91"/>
      <c r="D26" s="92"/>
      <c r="E26" s="92"/>
      <c r="F26" s="92"/>
      <c r="G26" s="92"/>
      <c r="H26" s="92"/>
      <c r="I26" s="92"/>
      <c r="J26" s="80" t="str">
        <f t="shared" si="11"/>
        <v/>
      </c>
      <c r="K26" s="80" t="str">
        <f t="shared" si="1"/>
        <v/>
      </c>
      <c r="L26" s="71" t="str">
        <f t="shared" si="7"/>
        <v/>
      </c>
      <c r="M26" s="72" t="str">
        <f t="shared" si="2"/>
        <v/>
      </c>
      <c r="N26" s="20"/>
      <c r="O26" s="97"/>
      <c r="P26" s="97"/>
      <c r="Q26" s="81" t="str">
        <f t="shared" si="3"/>
        <v/>
      </c>
      <c r="R26" s="206" t="str">
        <f t="shared" si="8"/>
        <v/>
      </c>
      <c r="S26" s="74" t="str">
        <f t="shared" si="10"/>
        <v/>
      </c>
      <c r="T26" s="72" t="str">
        <f t="shared" si="4"/>
        <v/>
      </c>
      <c r="U26" s="20"/>
      <c r="V26" s="97"/>
      <c r="W26" s="223"/>
      <c r="X26" s="220"/>
      <c r="Y26" s="52" t="str">
        <f t="shared" si="5"/>
        <v/>
      </c>
      <c r="Z26" s="52" t="str">
        <f t="shared" si="6"/>
        <v/>
      </c>
      <c r="AA26" s="51"/>
      <c r="AB26" s="51"/>
    </row>
    <row r="27" spans="2:28" x14ac:dyDescent="0.25">
      <c r="B27" s="75" t="str">
        <f t="shared" si="12"/>
        <v/>
      </c>
      <c r="C27" s="93"/>
      <c r="D27" s="93"/>
      <c r="E27" s="94"/>
      <c r="F27" s="94"/>
      <c r="G27" s="94"/>
      <c r="H27" s="94"/>
      <c r="I27" s="94"/>
      <c r="J27" s="82" t="str">
        <f t="shared" si="11"/>
        <v/>
      </c>
      <c r="K27" s="82" t="str">
        <f t="shared" si="1"/>
        <v/>
      </c>
      <c r="L27" s="76" t="str">
        <f t="shared" si="7"/>
        <v/>
      </c>
      <c r="M27" s="72" t="str">
        <f t="shared" si="2"/>
        <v/>
      </c>
      <c r="N27" s="20"/>
      <c r="O27" s="95"/>
      <c r="P27" s="95"/>
      <c r="Q27" s="83" t="str">
        <f t="shared" si="3"/>
        <v/>
      </c>
      <c r="R27" s="207" t="str">
        <f t="shared" si="8"/>
        <v/>
      </c>
      <c r="S27" s="205" t="str">
        <f t="shared" si="10"/>
        <v/>
      </c>
      <c r="T27" s="78" t="str">
        <f t="shared" si="4"/>
        <v/>
      </c>
      <c r="U27" s="20"/>
      <c r="V27" s="95"/>
      <c r="W27" s="223"/>
      <c r="X27" s="220"/>
      <c r="Y27" s="52" t="str">
        <f t="shared" si="5"/>
        <v/>
      </c>
      <c r="Z27" s="52" t="str">
        <f t="shared" si="6"/>
        <v/>
      </c>
      <c r="AA27" s="51"/>
      <c r="AB27" s="51"/>
    </row>
    <row r="28" spans="2:28" x14ac:dyDescent="0.25">
      <c r="B28" s="75" t="str">
        <f t="shared" si="12"/>
        <v/>
      </c>
      <c r="C28" s="91"/>
      <c r="D28" s="92"/>
      <c r="E28" s="92"/>
      <c r="F28" s="92"/>
      <c r="G28" s="92"/>
      <c r="H28" s="92"/>
      <c r="I28" s="92"/>
      <c r="J28" s="84" t="str">
        <f t="shared" si="11"/>
        <v/>
      </c>
      <c r="K28" s="84" t="str">
        <f t="shared" si="1"/>
        <v/>
      </c>
      <c r="L28" s="71" t="str">
        <f t="shared" si="7"/>
        <v/>
      </c>
      <c r="M28" s="72" t="str">
        <f t="shared" si="2"/>
        <v/>
      </c>
      <c r="N28" s="20"/>
      <c r="O28" s="97"/>
      <c r="P28" s="97"/>
      <c r="Q28" s="81" t="str">
        <f t="shared" si="3"/>
        <v/>
      </c>
      <c r="R28" s="206" t="str">
        <f t="shared" si="8"/>
        <v/>
      </c>
      <c r="S28" s="74" t="str">
        <f t="shared" si="10"/>
        <v/>
      </c>
      <c r="T28" s="72" t="str">
        <f t="shared" si="4"/>
        <v/>
      </c>
      <c r="U28" s="20"/>
      <c r="V28" s="97"/>
      <c r="W28" s="223"/>
      <c r="X28" s="220"/>
      <c r="Y28" s="52" t="str">
        <f t="shared" si="5"/>
        <v/>
      </c>
      <c r="Z28" s="52" t="str">
        <f t="shared" si="6"/>
        <v/>
      </c>
      <c r="AA28" s="51"/>
      <c r="AB28" s="51"/>
    </row>
    <row r="29" spans="2:28" x14ac:dyDescent="0.25">
      <c r="B29" s="75" t="str">
        <f t="shared" si="12"/>
        <v/>
      </c>
      <c r="C29" s="93"/>
      <c r="D29" s="93"/>
      <c r="E29" s="94"/>
      <c r="F29" s="94"/>
      <c r="G29" s="94"/>
      <c r="H29" s="94"/>
      <c r="I29" s="94"/>
      <c r="J29" s="82" t="str">
        <f t="shared" si="11"/>
        <v/>
      </c>
      <c r="K29" s="82" t="str">
        <f t="shared" si="1"/>
        <v/>
      </c>
      <c r="L29" s="76" t="str">
        <f t="shared" si="7"/>
        <v/>
      </c>
      <c r="M29" s="72" t="str">
        <f t="shared" si="2"/>
        <v/>
      </c>
      <c r="N29" s="20"/>
      <c r="O29" s="95"/>
      <c r="P29" s="95"/>
      <c r="Q29" s="83" t="str">
        <f t="shared" si="3"/>
        <v/>
      </c>
      <c r="R29" s="207" t="str">
        <f t="shared" si="8"/>
        <v/>
      </c>
      <c r="S29" s="205" t="str">
        <f t="shared" si="10"/>
        <v/>
      </c>
      <c r="T29" s="78" t="str">
        <f t="shared" si="4"/>
        <v/>
      </c>
      <c r="U29" s="20"/>
      <c r="V29" s="95"/>
      <c r="W29" s="223"/>
      <c r="X29" s="220"/>
      <c r="Y29" s="52" t="str">
        <f t="shared" si="5"/>
        <v/>
      </c>
      <c r="Z29" s="52" t="str">
        <f t="shared" si="6"/>
        <v/>
      </c>
      <c r="AA29" s="51"/>
      <c r="AB29" s="51"/>
    </row>
    <row r="30" spans="2:28" x14ac:dyDescent="0.25">
      <c r="B30" s="75" t="str">
        <f t="shared" si="12"/>
        <v/>
      </c>
      <c r="C30" s="91"/>
      <c r="D30" s="92"/>
      <c r="E30" s="92"/>
      <c r="F30" s="92"/>
      <c r="G30" s="92"/>
      <c r="H30" s="92"/>
      <c r="I30" s="92"/>
      <c r="J30" s="80" t="str">
        <f t="shared" si="11"/>
        <v/>
      </c>
      <c r="K30" s="80" t="str">
        <f t="shared" si="1"/>
        <v/>
      </c>
      <c r="L30" s="71" t="str">
        <f t="shared" si="7"/>
        <v/>
      </c>
      <c r="M30" s="72" t="str">
        <f t="shared" si="2"/>
        <v/>
      </c>
      <c r="N30" s="20"/>
      <c r="O30" s="97"/>
      <c r="P30" s="97"/>
      <c r="Q30" s="81" t="str">
        <f t="shared" si="3"/>
        <v/>
      </c>
      <c r="R30" s="206" t="str">
        <f t="shared" si="8"/>
        <v/>
      </c>
      <c r="S30" s="74" t="str">
        <f t="shared" si="10"/>
        <v/>
      </c>
      <c r="T30" s="72" t="str">
        <f t="shared" si="4"/>
        <v/>
      </c>
      <c r="U30" s="20"/>
      <c r="V30" s="97"/>
      <c r="W30" s="223"/>
      <c r="X30" s="220"/>
      <c r="Y30" s="52" t="str">
        <f t="shared" si="5"/>
        <v/>
      </c>
      <c r="Z30" s="52" t="str">
        <f t="shared" si="6"/>
        <v/>
      </c>
      <c r="AA30" s="51"/>
      <c r="AB30" s="51"/>
    </row>
    <row r="31" spans="2:28" x14ac:dyDescent="0.25">
      <c r="B31" s="75" t="str">
        <f t="shared" si="12"/>
        <v/>
      </c>
      <c r="C31" s="93"/>
      <c r="D31" s="93"/>
      <c r="E31" s="94"/>
      <c r="F31" s="94"/>
      <c r="G31" s="94"/>
      <c r="H31" s="94"/>
      <c r="I31" s="94"/>
      <c r="J31" s="82" t="str">
        <f t="shared" si="11"/>
        <v/>
      </c>
      <c r="K31" s="82" t="str">
        <f t="shared" si="1"/>
        <v/>
      </c>
      <c r="L31" s="76" t="str">
        <f t="shared" si="7"/>
        <v/>
      </c>
      <c r="M31" s="72" t="str">
        <f t="shared" si="2"/>
        <v/>
      </c>
      <c r="N31" s="20"/>
      <c r="O31" s="95"/>
      <c r="P31" s="95"/>
      <c r="Q31" s="83" t="str">
        <f t="shared" si="3"/>
        <v/>
      </c>
      <c r="R31" s="207" t="str">
        <f t="shared" si="8"/>
        <v/>
      </c>
      <c r="S31" s="205" t="str">
        <f t="shared" si="10"/>
        <v/>
      </c>
      <c r="T31" s="78" t="str">
        <f t="shared" si="4"/>
        <v/>
      </c>
      <c r="U31" s="20"/>
      <c r="V31" s="95"/>
      <c r="W31" s="223"/>
      <c r="X31" s="220"/>
      <c r="Y31" s="52" t="str">
        <f t="shared" si="5"/>
        <v/>
      </c>
      <c r="Z31" s="52" t="str">
        <f t="shared" si="6"/>
        <v/>
      </c>
      <c r="AA31" s="51"/>
      <c r="AB31" s="51"/>
    </row>
    <row r="32" spans="2:28" x14ac:dyDescent="0.25">
      <c r="B32" s="75" t="str">
        <f t="shared" si="12"/>
        <v/>
      </c>
      <c r="C32" s="91"/>
      <c r="D32" s="92"/>
      <c r="E32" s="92"/>
      <c r="F32" s="92"/>
      <c r="G32" s="92"/>
      <c r="H32" s="92"/>
      <c r="I32" s="92"/>
      <c r="J32" s="80" t="str">
        <f t="shared" si="11"/>
        <v/>
      </c>
      <c r="K32" s="80" t="str">
        <f t="shared" si="1"/>
        <v/>
      </c>
      <c r="L32" s="71" t="str">
        <f t="shared" si="7"/>
        <v/>
      </c>
      <c r="M32" s="72" t="str">
        <f t="shared" si="2"/>
        <v/>
      </c>
      <c r="N32" s="20"/>
      <c r="O32" s="97"/>
      <c r="P32" s="97"/>
      <c r="Q32" s="81" t="str">
        <f t="shared" si="3"/>
        <v/>
      </c>
      <c r="R32" s="206" t="str">
        <f t="shared" si="8"/>
        <v/>
      </c>
      <c r="S32" s="74" t="str">
        <f t="shared" si="10"/>
        <v/>
      </c>
      <c r="T32" s="72" t="str">
        <f t="shared" si="4"/>
        <v/>
      </c>
      <c r="U32" s="20"/>
      <c r="V32" s="97"/>
      <c r="W32" s="223"/>
      <c r="X32" s="220"/>
      <c r="Y32" s="52" t="str">
        <f t="shared" si="5"/>
        <v/>
      </c>
      <c r="Z32" s="52" t="str">
        <f t="shared" si="6"/>
        <v/>
      </c>
      <c r="AA32" s="51"/>
      <c r="AB32" s="51"/>
    </row>
    <row r="33" spans="2:28" x14ac:dyDescent="0.25">
      <c r="B33" s="75" t="str">
        <f t="shared" si="12"/>
        <v/>
      </c>
      <c r="C33" s="93"/>
      <c r="D33" s="93"/>
      <c r="E33" s="94"/>
      <c r="F33" s="94"/>
      <c r="G33" s="94"/>
      <c r="H33" s="94"/>
      <c r="I33" s="94"/>
      <c r="J33" s="82" t="str">
        <f t="shared" si="11"/>
        <v/>
      </c>
      <c r="K33" s="82" t="str">
        <f t="shared" si="1"/>
        <v/>
      </c>
      <c r="L33" s="76" t="str">
        <f t="shared" si="7"/>
        <v/>
      </c>
      <c r="M33" s="72" t="str">
        <f t="shared" si="2"/>
        <v/>
      </c>
      <c r="N33" s="20"/>
      <c r="O33" s="95"/>
      <c r="P33" s="95"/>
      <c r="Q33" s="83" t="str">
        <f t="shared" si="3"/>
        <v/>
      </c>
      <c r="R33" s="207" t="str">
        <f t="shared" si="8"/>
        <v/>
      </c>
      <c r="S33" s="205" t="str">
        <f t="shared" si="10"/>
        <v/>
      </c>
      <c r="T33" s="78" t="str">
        <f t="shared" si="4"/>
        <v/>
      </c>
      <c r="U33" s="20"/>
      <c r="V33" s="95"/>
      <c r="W33" s="225"/>
      <c r="X33" s="51"/>
      <c r="Y33" s="52" t="str">
        <f t="shared" si="5"/>
        <v/>
      </c>
      <c r="Z33" s="52" t="str">
        <f t="shared" si="6"/>
        <v/>
      </c>
      <c r="AA33" s="51"/>
      <c r="AB33" s="51"/>
    </row>
    <row r="34" spans="2:28" x14ac:dyDescent="0.25">
      <c r="B34" s="75" t="str">
        <f t="shared" si="12"/>
        <v/>
      </c>
      <c r="C34" s="91"/>
      <c r="D34" s="92"/>
      <c r="E34" s="92"/>
      <c r="F34" s="92"/>
      <c r="G34" s="92"/>
      <c r="H34" s="92"/>
      <c r="I34" s="92"/>
      <c r="J34" s="84" t="str">
        <f t="shared" si="11"/>
        <v/>
      </c>
      <c r="K34" s="84" t="str">
        <f t="shared" si="1"/>
        <v/>
      </c>
      <c r="L34" s="71" t="str">
        <f t="shared" si="7"/>
        <v/>
      </c>
      <c r="M34" s="72" t="str">
        <f t="shared" si="2"/>
        <v/>
      </c>
      <c r="N34" s="20"/>
      <c r="O34" s="97"/>
      <c r="P34" s="97"/>
      <c r="Q34" s="81" t="str">
        <f t="shared" ref="Q34:Q97" si="13">IF(O34="","",AVERAGE(O34:P34))</f>
        <v/>
      </c>
      <c r="R34" s="206" t="str">
        <f t="shared" si="8"/>
        <v/>
      </c>
      <c r="S34" s="74" t="str">
        <f t="shared" si="10"/>
        <v/>
      </c>
      <c r="T34" s="72" t="str">
        <f t="shared" ref="T34:T97" si="14">IF(O34="","",IF(ABS(R34)&lt;=0.001,"i.O.",IF(ABS(S34)&lt;=1.25,"i.O.","n.i.O.")))</f>
        <v/>
      </c>
      <c r="U34" s="20"/>
      <c r="V34" s="97"/>
      <c r="W34" s="225"/>
      <c r="X34" s="51"/>
      <c r="Y34" s="52" t="str">
        <f t="shared" si="5"/>
        <v/>
      </c>
      <c r="Z34" s="52" t="str">
        <f t="shared" si="6"/>
        <v/>
      </c>
      <c r="AA34" s="51"/>
      <c r="AB34" s="51"/>
    </row>
    <row r="35" spans="2:28" x14ac:dyDescent="0.25">
      <c r="B35" s="75" t="str">
        <f t="shared" si="12"/>
        <v/>
      </c>
      <c r="C35" s="93"/>
      <c r="D35" s="93"/>
      <c r="E35" s="94"/>
      <c r="F35" s="94"/>
      <c r="G35" s="94"/>
      <c r="H35" s="94"/>
      <c r="I35" s="94"/>
      <c r="J35" s="82" t="str">
        <f t="shared" si="11"/>
        <v/>
      </c>
      <c r="K35" s="82" t="str">
        <f t="shared" si="1"/>
        <v/>
      </c>
      <c r="L35" s="76" t="str">
        <f t="shared" si="7"/>
        <v/>
      </c>
      <c r="M35" s="72" t="str">
        <f t="shared" si="2"/>
        <v/>
      </c>
      <c r="N35" s="20"/>
      <c r="O35" s="95"/>
      <c r="P35" s="95"/>
      <c r="Q35" s="83" t="str">
        <f t="shared" si="13"/>
        <v/>
      </c>
      <c r="R35" s="207" t="str">
        <f t="shared" si="8"/>
        <v/>
      </c>
      <c r="S35" s="205" t="str">
        <f t="shared" si="10"/>
        <v/>
      </c>
      <c r="T35" s="78" t="str">
        <f t="shared" si="14"/>
        <v/>
      </c>
      <c r="U35" s="20"/>
      <c r="V35" s="95"/>
      <c r="W35" s="225"/>
      <c r="X35" s="51"/>
      <c r="Y35" s="52" t="str">
        <f t="shared" si="5"/>
        <v/>
      </c>
      <c r="Z35" s="52" t="str">
        <f t="shared" si="6"/>
        <v/>
      </c>
      <c r="AA35" s="51"/>
      <c r="AB35" s="51"/>
    </row>
    <row r="36" spans="2:28" x14ac:dyDescent="0.25">
      <c r="B36" s="75" t="str">
        <f t="shared" si="12"/>
        <v/>
      </c>
      <c r="C36" s="91"/>
      <c r="D36" s="92"/>
      <c r="E36" s="92"/>
      <c r="F36" s="92"/>
      <c r="G36" s="92"/>
      <c r="H36" s="92"/>
      <c r="I36" s="92"/>
      <c r="J36" s="80" t="str">
        <f t="shared" si="11"/>
        <v/>
      </c>
      <c r="K36" s="80" t="str">
        <f t="shared" si="1"/>
        <v/>
      </c>
      <c r="L36" s="71" t="str">
        <f t="shared" si="7"/>
        <v/>
      </c>
      <c r="M36" s="72" t="str">
        <f t="shared" si="2"/>
        <v/>
      </c>
      <c r="N36" s="20"/>
      <c r="O36" s="97"/>
      <c r="P36" s="97"/>
      <c r="Q36" s="81" t="str">
        <f t="shared" si="13"/>
        <v/>
      </c>
      <c r="R36" s="206" t="str">
        <f t="shared" si="8"/>
        <v/>
      </c>
      <c r="S36" s="74" t="str">
        <f t="shared" si="10"/>
        <v/>
      </c>
      <c r="T36" s="72" t="str">
        <f t="shared" si="14"/>
        <v/>
      </c>
      <c r="U36" s="20"/>
      <c r="V36" s="97"/>
      <c r="W36" s="225"/>
      <c r="X36" s="51"/>
      <c r="Y36" s="52" t="str">
        <f t="shared" si="5"/>
        <v/>
      </c>
      <c r="Z36" s="52" t="str">
        <f t="shared" si="6"/>
        <v/>
      </c>
      <c r="AA36" s="51"/>
      <c r="AB36" s="51"/>
    </row>
    <row r="37" spans="2:28" x14ac:dyDescent="0.25">
      <c r="B37" s="75" t="str">
        <f t="shared" si="12"/>
        <v/>
      </c>
      <c r="C37" s="93"/>
      <c r="D37" s="93"/>
      <c r="E37" s="94"/>
      <c r="F37" s="94"/>
      <c r="G37" s="94"/>
      <c r="H37" s="94"/>
      <c r="I37" s="94"/>
      <c r="J37" s="82" t="str">
        <f t="shared" si="11"/>
        <v/>
      </c>
      <c r="K37" s="82" t="str">
        <f t="shared" si="1"/>
        <v/>
      </c>
      <c r="L37" s="76" t="str">
        <f t="shared" si="7"/>
        <v/>
      </c>
      <c r="M37" s="72" t="str">
        <f t="shared" si="2"/>
        <v/>
      </c>
      <c r="N37" s="20"/>
      <c r="O37" s="95"/>
      <c r="P37" s="95"/>
      <c r="Q37" s="83" t="str">
        <f t="shared" si="13"/>
        <v/>
      </c>
      <c r="R37" s="207" t="str">
        <f t="shared" si="8"/>
        <v/>
      </c>
      <c r="S37" s="205" t="str">
        <f t="shared" si="10"/>
        <v/>
      </c>
      <c r="T37" s="78" t="str">
        <f t="shared" si="14"/>
        <v/>
      </c>
      <c r="U37" s="20"/>
      <c r="V37" s="95"/>
      <c r="W37" s="225"/>
      <c r="X37" s="51"/>
      <c r="Y37" s="52" t="str">
        <f t="shared" si="5"/>
        <v/>
      </c>
      <c r="Z37" s="52" t="str">
        <f t="shared" si="6"/>
        <v/>
      </c>
      <c r="AA37" s="51"/>
      <c r="AB37" s="51"/>
    </row>
    <row r="38" spans="2:28" x14ac:dyDescent="0.25">
      <c r="B38" s="75" t="str">
        <f t="shared" si="12"/>
        <v/>
      </c>
      <c r="C38" s="91"/>
      <c r="D38" s="92"/>
      <c r="E38" s="92"/>
      <c r="F38" s="92"/>
      <c r="G38" s="92"/>
      <c r="H38" s="92"/>
      <c r="I38" s="92"/>
      <c r="J38" s="80" t="str">
        <f t="shared" si="11"/>
        <v/>
      </c>
      <c r="K38" s="80" t="str">
        <f t="shared" si="1"/>
        <v/>
      </c>
      <c r="L38" s="71" t="str">
        <f t="shared" si="7"/>
        <v/>
      </c>
      <c r="M38" s="72" t="str">
        <f t="shared" si="2"/>
        <v/>
      </c>
      <c r="N38" s="20"/>
      <c r="O38" s="97"/>
      <c r="P38" s="97"/>
      <c r="Q38" s="81" t="str">
        <f t="shared" si="13"/>
        <v/>
      </c>
      <c r="R38" s="206" t="str">
        <f t="shared" si="8"/>
        <v/>
      </c>
      <c r="S38" s="74" t="str">
        <f t="shared" si="10"/>
        <v/>
      </c>
      <c r="T38" s="72" t="str">
        <f t="shared" si="14"/>
        <v/>
      </c>
      <c r="U38" s="20"/>
      <c r="V38" s="97"/>
      <c r="W38" s="225"/>
      <c r="X38" s="51"/>
      <c r="Y38" s="52" t="str">
        <f t="shared" si="5"/>
        <v/>
      </c>
      <c r="Z38" s="52" t="str">
        <f t="shared" si="6"/>
        <v/>
      </c>
      <c r="AA38" s="51"/>
      <c r="AB38" s="51"/>
    </row>
    <row r="39" spans="2:28" x14ac:dyDescent="0.25">
      <c r="B39" s="75" t="str">
        <f t="shared" si="12"/>
        <v/>
      </c>
      <c r="C39" s="93"/>
      <c r="D39" s="93"/>
      <c r="E39" s="94"/>
      <c r="F39" s="94"/>
      <c r="G39" s="94"/>
      <c r="H39" s="94"/>
      <c r="I39" s="94"/>
      <c r="J39" s="82" t="str">
        <f t="shared" si="11"/>
        <v/>
      </c>
      <c r="K39" s="82" t="str">
        <f t="shared" si="1"/>
        <v/>
      </c>
      <c r="L39" s="76" t="str">
        <f t="shared" si="7"/>
        <v/>
      </c>
      <c r="M39" s="72" t="str">
        <f t="shared" si="2"/>
        <v/>
      </c>
      <c r="N39" s="20"/>
      <c r="O39" s="95"/>
      <c r="P39" s="95"/>
      <c r="Q39" s="83" t="str">
        <f t="shared" si="13"/>
        <v/>
      </c>
      <c r="R39" s="207" t="str">
        <f t="shared" si="8"/>
        <v/>
      </c>
      <c r="S39" s="205" t="str">
        <f t="shared" si="10"/>
        <v/>
      </c>
      <c r="T39" s="78" t="str">
        <f t="shared" si="14"/>
        <v/>
      </c>
      <c r="U39" s="20"/>
      <c r="V39" s="95"/>
      <c r="W39" s="225"/>
      <c r="X39" s="51"/>
      <c r="Y39" s="52" t="str">
        <f t="shared" si="5"/>
        <v/>
      </c>
      <c r="Z39" s="52" t="str">
        <f t="shared" si="6"/>
        <v/>
      </c>
      <c r="AA39" s="51"/>
      <c r="AB39" s="51"/>
    </row>
    <row r="40" spans="2:28" x14ac:dyDescent="0.25">
      <c r="B40" s="75" t="str">
        <f t="shared" si="12"/>
        <v/>
      </c>
      <c r="C40" s="91"/>
      <c r="D40" s="92"/>
      <c r="E40" s="92"/>
      <c r="F40" s="92"/>
      <c r="G40" s="92"/>
      <c r="H40" s="92"/>
      <c r="I40" s="92"/>
      <c r="J40" s="84" t="str">
        <f t="shared" si="11"/>
        <v/>
      </c>
      <c r="K40" s="84" t="str">
        <f t="shared" si="1"/>
        <v/>
      </c>
      <c r="L40" s="71" t="str">
        <f t="shared" si="7"/>
        <v/>
      </c>
      <c r="M40" s="72" t="str">
        <f t="shared" si="2"/>
        <v/>
      </c>
      <c r="N40" s="20"/>
      <c r="O40" s="97"/>
      <c r="P40" s="97"/>
      <c r="Q40" s="81" t="str">
        <f t="shared" si="13"/>
        <v/>
      </c>
      <c r="R40" s="206" t="str">
        <f t="shared" si="8"/>
        <v/>
      </c>
      <c r="S40" s="74" t="str">
        <f t="shared" si="10"/>
        <v/>
      </c>
      <c r="T40" s="72" t="str">
        <f t="shared" si="14"/>
        <v/>
      </c>
      <c r="U40" s="20"/>
      <c r="V40" s="97"/>
      <c r="W40" s="225"/>
      <c r="X40" s="51"/>
      <c r="Y40" s="52" t="str">
        <f t="shared" si="5"/>
        <v/>
      </c>
      <c r="Z40" s="52" t="str">
        <f t="shared" si="6"/>
        <v/>
      </c>
      <c r="AA40" s="51"/>
      <c r="AB40" s="51"/>
    </row>
    <row r="41" spans="2:28" x14ac:dyDescent="0.25">
      <c r="B41" s="75" t="str">
        <f t="shared" si="12"/>
        <v/>
      </c>
      <c r="C41" s="93"/>
      <c r="D41" s="93"/>
      <c r="E41" s="94"/>
      <c r="F41" s="94"/>
      <c r="G41" s="94"/>
      <c r="H41" s="94"/>
      <c r="I41" s="94"/>
      <c r="J41" s="82" t="str">
        <f t="shared" si="11"/>
        <v/>
      </c>
      <c r="K41" s="82" t="str">
        <f t="shared" si="1"/>
        <v/>
      </c>
      <c r="L41" s="76" t="str">
        <f t="shared" si="7"/>
        <v/>
      </c>
      <c r="M41" s="72" t="str">
        <f t="shared" si="2"/>
        <v/>
      </c>
      <c r="N41" s="20"/>
      <c r="O41" s="95"/>
      <c r="P41" s="95"/>
      <c r="Q41" s="83" t="str">
        <f t="shared" si="13"/>
        <v/>
      </c>
      <c r="R41" s="207" t="str">
        <f t="shared" si="8"/>
        <v/>
      </c>
      <c r="S41" s="205" t="str">
        <f t="shared" si="10"/>
        <v/>
      </c>
      <c r="T41" s="78" t="str">
        <f t="shared" si="14"/>
        <v/>
      </c>
      <c r="U41" s="20"/>
      <c r="V41" s="95"/>
      <c r="W41" s="225"/>
      <c r="X41" s="51"/>
      <c r="Y41" s="52" t="str">
        <f t="shared" si="5"/>
        <v/>
      </c>
      <c r="Z41" s="52" t="str">
        <f t="shared" si="6"/>
        <v/>
      </c>
      <c r="AA41" s="51"/>
      <c r="AB41" s="51"/>
    </row>
    <row r="42" spans="2:28" x14ac:dyDescent="0.25">
      <c r="B42" s="75" t="str">
        <f t="shared" si="12"/>
        <v/>
      </c>
      <c r="C42" s="91"/>
      <c r="D42" s="92"/>
      <c r="E42" s="92"/>
      <c r="F42" s="92"/>
      <c r="G42" s="92"/>
      <c r="H42" s="92"/>
      <c r="I42" s="92"/>
      <c r="J42" s="80" t="str">
        <f t="shared" si="11"/>
        <v/>
      </c>
      <c r="K42" s="80" t="str">
        <f t="shared" si="1"/>
        <v/>
      </c>
      <c r="L42" s="71" t="str">
        <f t="shared" si="7"/>
        <v/>
      </c>
      <c r="M42" s="72" t="str">
        <f t="shared" si="2"/>
        <v/>
      </c>
      <c r="N42" s="20"/>
      <c r="O42" s="97"/>
      <c r="P42" s="97"/>
      <c r="Q42" s="81" t="str">
        <f t="shared" si="13"/>
        <v/>
      </c>
      <c r="R42" s="206" t="str">
        <f t="shared" si="8"/>
        <v/>
      </c>
      <c r="S42" s="74" t="str">
        <f t="shared" si="10"/>
        <v/>
      </c>
      <c r="T42" s="72" t="str">
        <f t="shared" si="14"/>
        <v/>
      </c>
      <c r="U42" s="20"/>
      <c r="V42" s="97"/>
      <c r="W42" s="225"/>
      <c r="X42" s="51"/>
      <c r="Y42" s="52" t="str">
        <f t="shared" si="5"/>
        <v/>
      </c>
      <c r="Z42" s="52" t="str">
        <f t="shared" si="6"/>
        <v/>
      </c>
      <c r="AA42" s="51"/>
      <c r="AB42" s="51"/>
    </row>
    <row r="43" spans="2:28" x14ac:dyDescent="0.25">
      <c r="B43" s="75" t="str">
        <f t="shared" si="12"/>
        <v/>
      </c>
      <c r="C43" s="93"/>
      <c r="D43" s="93"/>
      <c r="E43" s="94"/>
      <c r="F43" s="94"/>
      <c r="G43" s="94"/>
      <c r="H43" s="94"/>
      <c r="I43" s="94"/>
      <c r="J43" s="82" t="str">
        <f t="shared" si="11"/>
        <v/>
      </c>
      <c r="K43" s="82" t="str">
        <f t="shared" si="1"/>
        <v/>
      </c>
      <c r="L43" s="76" t="str">
        <f t="shared" si="7"/>
        <v/>
      </c>
      <c r="M43" s="72" t="str">
        <f t="shared" si="2"/>
        <v/>
      </c>
      <c r="N43" s="20"/>
      <c r="O43" s="95"/>
      <c r="P43" s="95"/>
      <c r="Q43" s="83" t="str">
        <f t="shared" si="13"/>
        <v/>
      </c>
      <c r="R43" s="207" t="str">
        <f t="shared" si="8"/>
        <v/>
      </c>
      <c r="S43" s="205" t="str">
        <f t="shared" si="10"/>
        <v/>
      </c>
      <c r="T43" s="78" t="str">
        <f t="shared" si="14"/>
        <v/>
      </c>
      <c r="U43" s="20"/>
      <c r="V43" s="95"/>
      <c r="W43" s="225"/>
      <c r="X43" s="51"/>
      <c r="Y43" s="52" t="str">
        <f t="shared" si="5"/>
        <v/>
      </c>
      <c r="Z43" s="52" t="str">
        <f t="shared" si="6"/>
        <v/>
      </c>
      <c r="AA43" s="51"/>
      <c r="AB43" s="51"/>
    </row>
    <row r="44" spans="2:28" x14ac:dyDescent="0.25">
      <c r="B44" s="75" t="str">
        <f t="shared" si="12"/>
        <v/>
      </c>
      <c r="C44" s="91"/>
      <c r="D44" s="92"/>
      <c r="E44" s="92"/>
      <c r="F44" s="92"/>
      <c r="G44" s="92"/>
      <c r="H44" s="92"/>
      <c r="I44" s="92"/>
      <c r="J44" s="80" t="str">
        <f t="shared" si="11"/>
        <v/>
      </c>
      <c r="K44" s="80" t="str">
        <f t="shared" si="1"/>
        <v/>
      </c>
      <c r="L44" s="71" t="str">
        <f t="shared" si="7"/>
        <v/>
      </c>
      <c r="M44" s="72" t="str">
        <f t="shared" si="2"/>
        <v/>
      </c>
      <c r="N44" s="20"/>
      <c r="O44" s="97"/>
      <c r="P44" s="97"/>
      <c r="Q44" s="81" t="str">
        <f t="shared" si="13"/>
        <v/>
      </c>
      <c r="R44" s="206" t="str">
        <f t="shared" si="8"/>
        <v/>
      </c>
      <c r="S44" s="74" t="str">
        <f t="shared" si="10"/>
        <v/>
      </c>
      <c r="T44" s="72" t="str">
        <f t="shared" si="14"/>
        <v/>
      </c>
      <c r="U44" s="20"/>
      <c r="V44" s="97"/>
      <c r="W44" s="225"/>
      <c r="X44" s="51"/>
      <c r="Y44" s="52" t="str">
        <f t="shared" si="5"/>
        <v/>
      </c>
      <c r="Z44" s="52" t="str">
        <f t="shared" si="6"/>
        <v/>
      </c>
      <c r="AA44" s="51"/>
      <c r="AB44" s="51"/>
    </row>
    <row r="45" spans="2:28" x14ac:dyDescent="0.25">
      <c r="B45" s="75" t="str">
        <f t="shared" si="12"/>
        <v/>
      </c>
      <c r="C45" s="93"/>
      <c r="D45" s="93"/>
      <c r="E45" s="94"/>
      <c r="F45" s="94"/>
      <c r="G45" s="94"/>
      <c r="H45" s="94"/>
      <c r="I45" s="94"/>
      <c r="J45" s="82" t="str">
        <f t="shared" si="11"/>
        <v/>
      </c>
      <c r="K45" s="82" t="str">
        <f t="shared" si="1"/>
        <v/>
      </c>
      <c r="L45" s="76" t="str">
        <f t="shared" si="7"/>
        <v/>
      </c>
      <c r="M45" s="72" t="str">
        <f t="shared" si="2"/>
        <v/>
      </c>
      <c r="N45" s="20"/>
      <c r="O45" s="95"/>
      <c r="P45" s="95"/>
      <c r="Q45" s="83" t="str">
        <f t="shared" si="13"/>
        <v/>
      </c>
      <c r="R45" s="207" t="str">
        <f t="shared" si="8"/>
        <v/>
      </c>
      <c r="S45" s="205" t="str">
        <f t="shared" si="10"/>
        <v/>
      </c>
      <c r="T45" s="78" t="str">
        <f t="shared" si="14"/>
        <v/>
      </c>
      <c r="U45" s="20"/>
      <c r="V45" s="95"/>
      <c r="W45" s="225"/>
      <c r="X45" s="51"/>
      <c r="Y45" s="52" t="str">
        <f t="shared" si="5"/>
        <v/>
      </c>
      <c r="Z45" s="52" t="str">
        <f t="shared" si="6"/>
        <v/>
      </c>
      <c r="AA45" s="51"/>
      <c r="AB45" s="51"/>
    </row>
    <row r="46" spans="2:28" x14ac:dyDescent="0.25">
      <c r="B46" s="75" t="str">
        <f t="shared" si="12"/>
        <v/>
      </c>
      <c r="C46" s="91"/>
      <c r="D46" s="92"/>
      <c r="E46" s="92"/>
      <c r="F46" s="92"/>
      <c r="G46" s="92"/>
      <c r="H46" s="92"/>
      <c r="I46" s="92"/>
      <c r="J46" s="84" t="str">
        <f t="shared" si="11"/>
        <v/>
      </c>
      <c r="K46" s="84" t="str">
        <f t="shared" si="1"/>
        <v/>
      </c>
      <c r="L46" s="71" t="str">
        <f t="shared" si="7"/>
        <v/>
      </c>
      <c r="M46" s="72" t="str">
        <f t="shared" si="2"/>
        <v/>
      </c>
      <c r="N46" s="20"/>
      <c r="O46" s="97"/>
      <c r="P46" s="97"/>
      <c r="Q46" s="81" t="str">
        <f t="shared" si="13"/>
        <v/>
      </c>
      <c r="R46" s="206" t="str">
        <f t="shared" si="8"/>
        <v/>
      </c>
      <c r="S46" s="74" t="str">
        <f t="shared" si="10"/>
        <v/>
      </c>
      <c r="T46" s="72" t="str">
        <f t="shared" si="14"/>
        <v/>
      </c>
      <c r="U46" s="20"/>
      <c r="V46" s="97"/>
      <c r="W46" s="225"/>
      <c r="X46" s="51"/>
      <c r="Y46" s="52" t="str">
        <f t="shared" si="5"/>
        <v/>
      </c>
      <c r="Z46" s="52" t="str">
        <f t="shared" si="6"/>
        <v/>
      </c>
      <c r="AA46" s="51"/>
      <c r="AB46" s="51"/>
    </row>
    <row r="47" spans="2:28" x14ac:dyDescent="0.25">
      <c r="B47" s="75" t="str">
        <f t="shared" si="12"/>
        <v/>
      </c>
      <c r="C47" s="93"/>
      <c r="D47" s="93"/>
      <c r="E47" s="94"/>
      <c r="F47" s="94"/>
      <c r="G47" s="94"/>
      <c r="H47" s="94"/>
      <c r="I47" s="94"/>
      <c r="J47" s="82" t="str">
        <f t="shared" si="11"/>
        <v/>
      </c>
      <c r="K47" s="82" t="str">
        <f t="shared" si="1"/>
        <v/>
      </c>
      <c r="L47" s="76" t="str">
        <f t="shared" si="7"/>
        <v/>
      </c>
      <c r="M47" s="72" t="str">
        <f t="shared" si="2"/>
        <v/>
      </c>
      <c r="N47" s="20"/>
      <c r="O47" s="95"/>
      <c r="P47" s="95"/>
      <c r="Q47" s="83" t="str">
        <f t="shared" si="13"/>
        <v/>
      </c>
      <c r="R47" s="207" t="str">
        <f t="shared" si="8"/>
        <v/>
      </c>
      <c r="S47" s="205" t="str">
        <f t="shared" si="10"/>
        <v/>
      </c>
      <c r="T47" s="78" t="str">
        <f t="shared" si="14"/>
        <v/>
      </c>
      <c r="U47" s="20"/>
      <c r="V47" s="95"/>
      <c r="W47" s="225"/>
      <c r="X47" s="51"/>
      <c r="Y47" s="52" t="str">
        <f t="shared" si="5"/>
        <v/>
      </c>
      <c r="Z47" s="52" t="str">
        <f t="shared" si="6"/>
        <v/>
      </c>
      <c r="AA47" s="51"/>
      <c r="AB47" s="51"/>
    </row>
    <row r="48" spans="2:28" x14ac:dyDescent="0.25">
      <c r="B48" s="75" t="str">
        <f t="shared" si="12"/>
        <v/>
      </c>
      <c r="C48" s="91"/>
      <c r="D48" s="92"/>
      <c r="E48" s="92"/>
      <c r="F48" s="92"/>
      <c r="G48" s="92"/>
      <c r="H48" s="92"/>
      <c r="I48" s="92"/>
      <c r="J48" s="80" t="str">
        <f t="shared" si="11"/>
        <v/>
      </c>
      <c r="K48" s="80" t="str">
        <f t="shared" si="1"/>
        <v/>
      </c>
      <c r="L48" s="71" t="str">
        <f t="shared" si="7"/>
        <v/>
      </c>
      <c r="M48" s="72" t="str">
        <f t="shared" si="2"/>
        <v/>
      </c>
      <c r="N48" s="20"/>
      <c r="O48" s="97"/>
      <c r="P48" s="97"/>
      <c r="Q48" s="81" t="str">
        <f t="shared" si="13"/>
        <v/>
      </c>
      <c r="R48" s="206" t="str">
        <f t="shared" si="8"/>
        <v/>
      </c>
      <c r="S48" s="74" t="str">
        <f t="shared" si="10"/>
        <v/>
      </c>
      <c r="T48" s="72" t="str">
        <f t="shared" si="14"/>
        <v/>
      </c>
      <c r="U48" s="20"/>
      <c r="V48" s="97"/>
      <c r="W48" s="225"/>
      <c r="X48" s="51"/>
      <c r="Y48" s="52" t="str">
        <f t="shared" si="5"/>
        <v/>
      </c>
      <c r="Z48" s="52" t="str">
        <f t="shared" si="6"/>
        <v/>
      </c>
      <c r="AA48" s="51"/>
      <c r="AB48" s="51"/>
    </row>
    <row r="49" spans="2:28" x14ac:dyDescent="0.25">
      <c r="B49" s="75" t="str">
        <f t="shared" si="12"/>
        <v/>
      </c>
      <c r="C49" s="93"/>
      <c r="D49" s="93"/>
      <c r="E49" s="94"/>
      <c r="F49" s="94"/>
      <c r="G49" s="94"/>
      <c r="H49" s="94"/>
      <c r="I49" s="94"/>
      <c r="J49" s="82" t="str">
        <f t="shared" si="11"/>
        <v/>
      </c>
      <c r="K49" s="82" t="str">
        <f t="shared" si="1"/>
        <v/>
      </c>
      <c r="L49" s="76" t="str">
        <f t="shared" si="7"/>
        <v/>
      </c>
      <c r="M49" s="72" t="str">
        <f t="shared" si="2"/>
        <v/>
      </c>
      <c r="N49" s="20"/>
      <c r="O49" s="95"/>
      <c r="P49" s="95"/>
      <c r="Q49" s="83" t="str">
        <f t="shared" si="13"/>
        <v/>
      </c>
      <c r="R49" s="207" t="str">
        <f t="shared" si="8"/>
        <v/>
      </c>
      <c r="S49" s="205" t="str">
        <f t="shared" si="10"/>
        <v/>
      </c>
      <c r="T49" s="78" t="str">
        <f t="shared" si="14"/>
        <v/>
      </c>
      <c r="U49" s="20"/>
      <c r="V49" s="95"/>
      <c r="W49" s="225"/>
      <c r="X49" s="51"/>
      <c r="Y49" s="52" t="str">
        <f t="shared" si="5"/>
        <v/>
      </c>
      <c r="Z49" s="52" t="str">
        <f t="shared" si="6"/>
        <v/>
      </c>
      <c r="AA49" s="51"/>
      <c r="AB49" s="51"/>
    </row>
    <row r="50" spans="2:28" x14ac:dyDescent="0.25">
      <c r="B50" s="75" t="str">
        <f t="shared" si="12"/>
        <v/>
      </c>
      <c r="C50" s="91"/>
      <c r="D50" s="92"/>
      <c r="E50" s="92"/>
      <c r="F50" s="92"/>
      <c r="G50" s="92"/>
      <c r="H50" s="92"/>
      <c r="I50" s="92"/>
      <c r="J50" s="80" t="str">
        <f t="shared" si="11"/>
        <v/>
      </c>
      <c r="K50" s="80" t="str">
        <f t="shared" si="1"/>
        <v/>
      </c>
      <c r="L50" s="71" t="str">
        <f t="shared" si="7"/>
        <v/>
      </c>
      <c r="M50" s="72" t="str">
        <f t="shared" si="2"/>
        <v/>
      </c>
      <c r="N50" s="20"/>
      <c r="O50" s="97"/>
      <c r="P50" s="97"/>
      <c r="Q50" s="81" t="str">
        <f t="shared" si="13"/>
        <v/>
      </c>
      <c r="R50" s="206" t="str">
        <f t="shared" si="8"/>
        <v/>
      </c>
      <c r="S50" s="74" t="str">
        <f t="shared" si="10"/>
        <v/>
      </c>
      <c r="T50" s="72" t="str">
        <f t="shared" si="14"/>
        <v/>
      </c>
      <c r="U50" s="20"/>
      <c r="V50" s="97"/>
      <c r="W50" s="225"/>
      <c r="X50" s="51"/>
      <c r="Y50" s="52" t="str">
        <f t="shared" si="5"/>
        <v/>
      </c>
      <c r="Z50" s="52" t="str">
        <f t="shared" si="6"/>
        <v/>
      </c>
      <c r="AA50" s="51"/>
      <c r="AB50" s="51"/>
    </row>
    <row r="51" spans="2:28" x14ac:dyDescent="0.25">
      <c r="B51" s="75" t="str">
        <f t="shared" si="12"/>
        <v/>
      </c>
      <c r="C51" s="93"/>
      <c r="D51" s="93"/>
      <c r="E51" s="94"/>
      <c r="F51" s="94"/>
      <c r="G51" s="94"/>
      <c r="H51" s="94"/>
      <c r="I51" s="94"/>
      <c r="J51" s="82" t="str">
        <f t="shared" si="11"/>
        <v/>
      </c>
      <c r="K51" s="82" t="str">
        <f t="shared" si="1"/>
        <v/>
      </c>
      <c r="L51" s="76" t="str">
        <f t="shared" si="7"/>
        <v/>
      </c>
      <c r="M51" s="72" t="str">
        <f t="shared" si="2"/>
        <v/>
      </c>
      <c r="N51" s="20"/>
      <c r="O51" s="95"/>
      <c r="P51" s="95"/>
      <c r="Q51" s="83" t="str">
        <f t="shared" si="13"/>
        <v/>
      </c>
      <c r="R51" s="207" t="str">
        <f t="shared" si="8"/>
        <v/>
      </c>
      <c r="S51" s="205" t="str">
        <f t="shared" si="10"/>
        <v/>
      </c>
      <c r="T51" s="78" t="str">
        <f t="shared" si="14"/>
        <v/>
      </c>
      <c r="U51" s="20"/>
      <c r="V51" s="95"/>
      <c r="W51" s="225"/>
      <c r="X51" s="51"/>
      <c r="Y51" s="52" t="str">
        <f t="shared" si="5"/>
        <v/>
      </c>
      <c r="Z51" s="52" t="str">
        <f t="shared" si="6"/>
        <v/>
      </c>
      <c r="AA51" s="51"/>
      <c r="AB51" s="51"/>
    </row>
    <row r="52" spans="2:28" x14ac:dyDescent="0.25">
      <c r="B52" s="75" t="str">
        <f t="shared" si="12"/>
        <v/>
      </c>
      <c r="C52" s="91"/>
      <c r="D52" s="92"/>
      <c r="E52" s="92"/>
      <c r="F52" s="92"/>
      <c r="G52" s="92"/>
      <c r="H52" s="92"/>
      <c r="I52" s="92"/>
      <c r="J52" s="84" t="str">
        <f t="shared" si="11"/>
        <v/>
      </c>
      <c r="K52" s="84" t="str">
        <f t="shared" si="1"/>
        <v/>
      </c>
      <c r="L52" s="71" t="str">
        <f t="shared" si="7"/>
        <v/>
      </c>
      <c r="M52" s="72" t="str">
        <f t="shared" si="2"/>
        <v/>
      </c>
      <c r="N52" s="20"/>
      <c r="O52" s="97"/>
      <c r="P52" s="97"/>
      <c r="Q52" s="81" t="str">
        <f t="shared" si="13"/>
        <v/>
      </c>
      <c r="R52" s="206" t="str">
        <f t="shared" si="8"/>
        <v/>
      </c>
      <c r="S52" s="74" t="str">
        <f t="shared" si="10"/>
        <v/>
      </c>
      <c r="T52" s="72" t="str">
        <f t="shared" si="14"/>
        <v/>
      </c>
      <c r="U52" s="20"/>
      <c r="V52" s="97"/>
      <c r="W52" s="225"/>
      <c r="X52" s="51"/>
      <c r="Y52" s="52" t="str">
        <f t="shared" si="5"/>
        <v/>
      </c>
      <c r="Z52" s="52" t="str">
        <f t="shared" si="6"/>
        <v/>
      </c>
      <c r="AA52" s="51"/>
      <c r="AB52" s="51"/>
    </row>
    <row r="53" spans="2:28" x14ac:dyDescent="0.25">
      <c r="B53" s="75" t="str">
        <f t="shared" si="12"/>
        <v/>
      </c>
      <c r="C53" s="93"/>
      <c r="D53" s="93"/>
      <c r="E53" s="94"/>
      <c r="F53" s="94"/>
      <c r="G53" s="94"/>
      <c r="H53" s="94"/>
      <c r="I53" s="94"/>
      <c r="J53" s="82" t="str">
        <f t="shared" si="11"/>
        <v/>
      </c>
      <c r="K53" s="82" t="str">
        <f t="shared" si="1"/>
        <v/>
      </c>
      <c r="L53" s="76" t="str">
        <f t="shared" si="7"/>
        <v/>
      </c>
      <c r="M53" s="72" t="str">
        <f t="shared" si="2"/>
        <v/>
      </c>
      <c r="N53" s="20"/>
      <c r="O53" s="95"/>
      <c r="P53" s="95"/>
      <c r="Q53" s="83" t="str">
        <f t="shared" si="13"/>
        <v/>
      </c>
      <c r="R53" s="207" t="str">
        <f t="shared" si="8"/>
        <v/>
      </c>
      <c r="S53" s="205" t="str">
        <f t="shared" si="10"/>
        <v/>
      </c>
      <c r="T53" s="78" t="str">
        <f t="shared" si="14"/>
        <v/>
      </c>
      <c r="U53" s="20"/>
      <c r="V53" s="95"/>
      <c r="W53" s="225"/>
      <c r="X53" s="51"/>
      <c r="Y53" s="52" t="str">
        <f t="shared" si="5"/>
        <v/>
      </c>
      <c r="Z53" s="52" t="str">
        <f t="shared" si="6"/>
        <v/>
      </c>
      <c r="AA53" s="51"/>
      <c r="AB53" s="51"/>
    </row>
    <row r="54" spans="2:28" x14ac:dyDescent="0.25">
      <c r="B54" s="75" t="str">
        <f t="shared" si="12"/>
        <v/>
      </c>
      <c r="C54" s="91"/>
      <c r="D54" s="92"/>
      <c r="E54" s="92"/>
      <c r="F54" s="92"/>
      <c r="G54" s="92"/>
      <c r="H54" s="92"/>
      <c r="I54" s="92"/>
      <c r="J54" s="80" t="str">
        <f t="shared" si="11"/>
        <v/>
      </c>
      <c r="K54" s="80" t="str">
        <f t="shared" si="1"/>
        <v/>
      </c>
      <c r="L54" s="71" t="str">
        <f t="shared" si="7"/>
        <v/>
      </c>
      <c r="M54" s="72" t="str">
        <f t="shared" si="2"/>
        <v/>
      </c>
      <c r="N54" s="20"/>
      <c r="O54" s="97"/>
      <c r="P54" s="97"/>
      <c r="Q54" s="81" t="str">
        <f t="shared" si="13"/>
        <v/>
      </c>
      <c r="R54" s="206" t="str">
        <f t="shared" si="8"/>
        <v/>
      </c>
      <c r="S54" s="74" t="str">
        <f t="shared" si="10"/>
        <v/>
      </c>
      <c r="T54" s="72" t="str">
        <f t="shared" si="14"/>
        <v/>
      </c>
      <c r="U54" s="20"/>
      <c r="V54" s="97"/>
      <c r="W54" s="225"/>
      <c r="X54" s="51"/>
      <c r="Y54" s="52" t="str">
        <f t="shared" si="5"/>
        <v/>
      </c>
      <c r="Z54" s="52" t="str">
        <f t="shared" si="6"/>
        <v/>
      </c>
      <c r="AA54" s="51"/>
      <c r="AB54" s="51"/>
    </row>
    <row r="55" spans="2:28" x14ac:dyDescent="0.25">
      <c r="B55" s="75" t="str">
        <f t="shared" si="12"/>
        <v/>
      </c>
      <c r="C55" s="93"/>
      <c r="D55" s="93"/>
      <c r="E55" s="94"/>
      <c r="F55" s="94"/>
      <c r="G55" s="94"/>
      <c r="H55" s="94"/>
      <c r="I55" s="94"/>
      <c r="J55" s="82" t="str">
        <f t="shared" si="11"/>
        <v/>
      </c>
      <c r="K55" s="82" t="str">
        <f t="shared" si="1"/>
        <v/>
      </c>
      <c r="L55" s="76" t="str">
        <f t="shared" si="7"/>
        <v/>
      </c>
      <c r="M55" s="72" t="str">
        <f t="shared" si="2"/>
        <v/>
      </c>
      <c r="N55" s="20"/>
      <c r="O55" s="95"/>
      <c r="P55" s="95"/>
      <c r="Q55" s="83" t="str">
        <f t="shared" si="13"/>
        <v/>
      </c>
      <c r="R55" s="207" t="str">
        <f t="shared" si="8"/>
        <v/>
      </c>
      <c r="S55" s="205" t="str">
        <f t="shared" si="10"/>
        <v/>
      </c>
      <c r="T55" s="78" t="str">
        <f t="shared" si="14"/>
        <v/>
      </c>
      <c r="U55" s="20"/>
      <c r="V55" s="95"/>
      <c r="W55" s="225"/>
      <c r="X55" s="51"/>
      <c r="Y55" s="52" t="str">
        <f t="shared" si="5"/>
        <v/>
      </c>
      <c r="Z55" s="52" t="str">
        <f t="shared" si="6"/>
        <v/>
      </c>
      <c r="AA55" s="51"/>
      <c r="AB55" s="51"/>
    </row>
    <row r="56" spans="2:28" x14ac:dyDescent="0.25">
      <c r="B56" s="75" t="str">
        <f t="shared" si="12"/>
        <v/>
      </c>
      <c r="C56" s="91"/>
      <c r="D56" s="92"/>
      <c r="E56" s="92"/>
      <c r="F56" s="92"/>
      <c r="G56" s="92"/>
      <c r="H56" s="92"/>
      <c r="I56" s="92"/>
      <c r="J56" s="80" t="str">
        <f t="shared" si="11"/>
        <v/>
      </c>
      <c r="K56" s="80" t="str">
        <f t="shared" si="1"/>
        <v/>
      </c>
      <c r="L56" s="71" t="str">
        <f t="shared" si="7"/>
        <v/>
      </c>
      <c r="M56" s="72" t="str">
        <f t="shared" si="2"/>
        <v/>
      </c>
      <c r="N56" s="20"/>
      <c r="O56" s="97"/>
      <c r="P56" s="97"/>
      <c r="Q56" s="81" t="str">
        <f t="shared" si="13"/>
        <v/>
      </c>
      <c r="R56" s="206" t="str">
        <f t="shared" si="8"/>
        <v/>
      </c>
      <c r="S56" s="74" t="str">
        <f t="shared" si="10"/>
        <v/>
      </c>
      <c r="T56" s="72" t="str">
        <f t="shared" si="14"/>
        <v/>
      </c>
      <c r="U56" s="20"/>
      <c r="V56" s="97"/>
      <c r="W56" s="225"/>
      <c r="X56" s="51"/>
      <c r="Y56" s="52" t="str">
        <f t="shared" si="5"/>
        <v/>
      </c>
      <c r="Z56" s="52" t="str">
        <f t="shared" si="6"/>
        <v/>
      </c>
      <c r="AA56" s="51"/>
      <c r="AB56" s="51"/>
    </row>
    <row r="57" spans="2:28" x14ac:dyDescent="0.25">
      <c r="B57" s="75" t="str">
        <f t="shared" si="12"/>
        <v/>
      </c>
      <c r="C57" s="93"/>
      <c r="D57" s="93"/>
      <c r="E57" s="94"/>
      <c r="F57" s="94"/>
      <c r="G57" s="94"/>
      <c r="H57" s="94"/>
      <c r="I57" s="94"/>
      <c r="J57" s="82" t="str">
        <f t="shared" si="11"/>
        <v/>
      </c>
      <c r="K57" s="82" t="str">
        <f t="shared" si="1"/>
        <v/>
      </c>
      <c r="L57" s="76" t="str">
        <f t="shared" si="7"/>
        <v/>
      </c>
      <c r="M57" s="72" t="str">
        <f t="shared" si="2"/>
        <v/>
      </c>
      <c r="N57" s="20"/>
      <c r="O57" s="95"/>
      <c r="P57" s="95"/>
      <c r="Q57" s="83" t="str">
        <f t="shared" si="13"/>
        <v/>
      </c>
      <c r="R57" s="207" t="str">
        <f t="shared" si="8"/>
        <v/>
      </c>
      <c r="S57" s="205" t="str">
        <f t="shared" si="10"/>
        <v/>
      </c>
      <c r="T57" s="78" t="str">
        <f t="shared" si="14"/>
        <v/>
      </c>
      <c r="U57" s="20"/>
      <c r="V57" s="95"/>
      <c r="W57" s="225"/>
      <c r="X57" s="51"/>
      <c r="Y57" s="52" t="str">
        <f t="shared" si="5"/>
        <v/>
      </c>
      <c r="Z57" s="52" t="str">
        <f t="shared" si="6"/>
        <v/>
      </c>
      <c r="AA57" s="51"/>
      <c r="AB57" s="51"/>
    </row>
    <row r="58" spans="2:28" x14ac:dyDescent="0.25">
      <c r="B58" s="75" t="str">
        <f t="shared" si="12"/>
        <v/>
      </c>
      <c r="C58" s="91"/>
      <c r="D58" s="92"/>
      <c r="E58" s="92"/>
      <c r="F58" s="92"/>
      <c r="G58" s="92"/>
      <c r="H58" s="92"/>
      <c r="I58" s="92"/>
      <c r="J58" s="84" t="str">
        <f t="shared" si="11"/>
        <v/>
      </c>
      <c r="K58" s="84" t="str">
        <f t="shared" si="1"/>
        <v/>
      </c>
      <c r="L58" s="71" t="str">
        <f t="shared" si="7"/>
        <v/>
      </c>
      <c r="M58" s="72" t="str">
        <f t="shared" si="2"/>
        <v/>
      </c>
      <c r="N58" s="20"/>
      <c r="O58" s="97"/>
      <c r="P58" s="97"/>
      <c r="Q58" s="81" t="str">
        <f t="shared" si="13"/>
        <v/>
      </c>
      <c r="R58" s="206" t="str">
        <f t="shared" si="8"/>
        <v/>
      </c>
      <c r="S58" s="74" t="str">
        <f t="shared" si="10"/>
        <v/>
      </c>
      <c r="T58" s="72" t="str">
        <f t="shared" si="14"/>
        <v/>
      </c>
      <c r="U58" s="20"/>
      <c r="V58" s="97"/>
      <c r="W58" s="225"/>
      <c r="X58" s="51"/>
      <c r="Y58" s="52" t="str">
        <f t="shared" si="5"/>
        <v/>
      </c>
      <c r="Z58" s="52" t="str">
        <f t="shared" si="6"/>
        <v/>
      </c>
      <c r="AA58" s="51"/>
      <c r="AB58" s="51"/>
    </row>
    <row r="59" spans="2:28" x14ac:dyDescent="0.25">
      <c r="B59" s="75" t="str">
        <f t="shared" si="12"/>
        <v/>
      </c>
      <c r="C59" s="93"/>
      <c r="D59" s="93"/>
      <c r="E59" s="94"/>
      <c r="F59" s="94"/>
      <c r="G59" s="94"/>
      <c r="H59" s="94"/>
      <c r="I59" s="94"/>
      <c r="J59" s="82" t="str">
        <f t="shared" si="11"/>
        <v/>
      </c>
      <c r="K59" s="82" t="str">
        <f t="shared" si="1"/>
        <v/>
      </c>
      <c r="L59" s="76" t="str">
        <f t="shared" si="7"/>
        <v/>
      </c>
      <c r="M59" s="72" t="str">
        <f t="shared" si="2"/>
        <v/>
      </c>
      <c r="N59" s="20"/>
      <c r="O59" s="95"/>
      <c r="P59" s="95"/>
      <c r="Q59" s="83" t="str">
        <f t="shared" si="13"/>
        <v/>
      </c>
      <c r="R59" s="207" t="str">
        <f t="shared" si="8"/>
        <v/>
      </c>
      <c r="S59" s="205" t="str">
        <f t="shared" si="10"/>
        <v/>
      </c>
      <c r="T59" s="78" t="str">
        <f t="shared" si="14"/>
        <v/>
      </c>
      <c r="U59" s="20"/>
      <c r="V59" s="95"/>
      <c r="W59" s="225"/>
      <c r="X59" s="51"/>
      <c r="Y59" s="52" t="str">
        <f t="shared" si="5"/>
        <v/>
      </c>
      <c r="Z59" s="52" t="str">
        <f t="shared" si="6"/>
        <v/>
      </c>
      <c r="AA59" s="51"/>
      <c r="AB59" s="51"/>
    </row>
    <row r="60" spans="2:28" x14ac:dyDescent="0.25">
      <c r="B60" s="75" t="str">
        <f t="shared" si="12"/>
        <v/>
      </c>
      <c r="C60" s="91"/>
      <c r="D60" s="92"/>
      <c r="E60" s="92"/>
      <c r="F60" s="92"/>
      <c r="G60" s="92"/>
      <c r="H60" s="92"/>
      <c r="I60" s="92"/>
      <c r="J60" s="80" t="str">
        <f t="shared" si="11"/>
        <v/>
      </c>
      <c r="K60" s="80" t="str">
        <f t="shared" si="1"/>
        <v/>
      </c>
      <c r="L60" s="71" t="str">
        <f t="shared" si="7"/>
        <v/>
      </c>
      <c r="M60" s="72" t="str">
        <f t="shared" si="2"/>
        <v/>
      </c>
      <c r="N60" s="20"/>
      <c r="O60" s="97"/>
      <c r="P60" s="97"/>
      <c r="Q60" s="81" t="str">
        <f t="shared" si="13"/>
        <v/>
      </c>
      <c r="R60" s="206" t="str">
        <f t="shared" si="8"/>
        <v/>
      </c>
      <c r="S60" s="74" t="str">
        <f t="shared" si="10"/>
        <v/>
      </c>
      <c r="T60" s="72" t="str">
        <f t="shared" si="14"/>
        <v/>
      </c>
      <c r="U60" s="20"/>
      <c r="V60" s="97"/>
      <c r="W60" s="225"/>
      <c r="X60" s="51"/>
      <c r="Y60" s="52" t="str">
        <f t="shared" si="5"/>
        <v/>
      </c>
      <c r="Z60" s="52" t="str">
        <f t="shared" si="6"/>
        <v/>
      </c>
      <c r="AA60" s="51"/>
      <c r="AB60" s="51"/>
    </row>
    <row r="61" spans="2:28" x14ac:dyDescent="0.25">
      <c r="B61" s="75" t="str">
        <f t="shared" si="12"/>
        <v/>
      </c>
      <c r="C61" s="93"/>
      <c r="D61" s="93"/>
      <c r="E61" s="94"/>
      <c r="F61" s="94"/>
      <c r="G61" s="94"/>
      <c r="H61" s="94"/>
      <c r="I61" s="94"/>
      <c r="J61" s="82" t="str">
        <f t="shared" si="11"/>
        <v/>
      </c>
      <c r="K61" s="82" t="str">
        <f t="shared" si="1"/>
        <v/>
      </c>
      <c r="L61" s="76" t="str">
        <f t="shared" si="7"/>
        <v/>
      </c>
      <c r="M61" s="72" t="str">
        <f t="shared" si="2"/>
        <v/>
      </c>
      <c r="N61" s="20"/>
      <c r="O61" s="95"/>
      <c r="P61" s="95"/>
      <c r="Q61" s="83" t="str">
        <f t="shared" si="13"/>
        <v/>
      </c>
      <c r="R61" s="207" t="str">
        <f t="shared" si="8"/>
        <v/>
      </c>
      <c r="S61" s="205" t="str">
        <f t="shared" si="10"/>
        <v/>
      </c>
      <c r="T61" s="78" t="str">
        <f t="shared" si="14"/>
        <v/>
      </c>
      <c r="U61" s="20"/>
      <c r="V61" s="95"/>
      <c r="W61" s="225"/>
      <c r="X61" s="51"/>
      <c r="Y61" s="52" t="str">
        <f t="shared" si="5"/>
        <v/>
      </c>
      <c r="Z61" s="52" t="str">
        <f t="shared" si="6"/>
        <v/>
      </c>
      <c r="AA61" s="51"/>
      <c r="AB61" s="51"/>
    </row>
    <row r="62" spans="2:28" x14ac:dyDescent="0.25">
      <c r="B62" s="75" t="str">
        <f t="shared" si="12"/>
        <v/>
      </c>
      <c r="C62" s="91"/>
      <c r="D62" s="92"/>
      <c r="E62" s="92"/>
      <c r="F62" s="92"/>
      <c r="G62" s="92"/>
      <c r="H62" s="92"/>
      <c r="I62" s="92"/>
      <c r="J62" s="80" t="str">
        <f t="shared" si="11"/>
        <v/>
      </c>
      <c r="K62" s="80" t="str">
        <f t="shared" si="1"/>
        <v/>
      </c>
      <c r="L62" s="71" t="str">
        <f t="shared" si="7"/>
        <v/>
      </c>
      <c r="M62" s="72" t="str">
        <f t="shared" si="2"/>
        <v/>
      </c>
      <c r="N62" s="20"/>
      <c r="O62" s="97"/>
      <c r="P62" s="97"/>
      <c r="Q62" s="81" t="str">
        <f t="shared" si="13"/>
        <v/>
      </c>
      <c r="R62" s="206" t="str">
        <f t="shared" si="8"/>
        <v/>
      </c>
      <c r="S62" s="74" t="str">
        <f t="shared" si="10"/>
        <v/>
      </c>
      <c r="T62" s="72" t="str">
        <f t="shared" si="14"/>
        <v/>
      </c>
      <c r="U62" s="20"/>
      <c r="V62" s="97"/>
      <c r="W62" s="225"/>
      <c r="X62" s="51"/>
      <c r="Y62" s="52" t="str">
        <f t="shared" si="5"/>
        <v/>
      </c>
      <c r="Z62" s="52" t="str">
        <f t="shared" si="6"/>
        <v/>
      </c>
      <c r="AA62" s="51"/>
      <c r="AB62" s="51"/>
    </row>
    <row r="63" spans="2:28" x14ac:dyDescent="0.25">
      <c r="B63" s="75" t="str">
        <f t="shared" si="12"/>
        <v/>
      </c>
      <c r="C63" s="93"/>
      <c r="D63" s="93"/>
      <c r="E63" s="94"/>
      <c r="F63" s="94"/>
      <c r="G63" s="94"/>
      <c r="H63" s="94"/>
      <c r="I63" s="94"/>
      <c r="J63" s="82" t="str">
        <f t="shared" si="11"/>
        <v/>
      </c>
      <c r="K63" s="82" t="str">
        <f t="shared" si="1"/>
        <v/>
      </c>
      <c r="L63" s="76" t="str">
        <f t="shared" si="7"/>
        <v/>
      </c>
      <c r="M63" s="72" t="str">
        <f t="shared" si="2"/>
        <v/>
      </c>
      <c r="N63" s="20"/>
      <c r="O63" s="95"/>
      <c r="P63" s="95"/>
      <c r="Q63" s="83" t="str">
        <f t="shared" si="13"/>
        <v/>
      </c>
      <c r="R63" s="207" t="str">
        <f t="shared" si="8"/>
        <v/>
      </c>
      <c r="S63" s="205" t="str">
        <f t="shared" si="10"/>
        <v/>
      </c>
      <c r="T63" s="78" t="str">
        <f t="shared" si="14"/>
        <v/>
      </c>
      <c r="U63" s="20"/>
      <c r="V63" s="95"/>
      <c r="W63" s="225"/>
      <c r="X63" s="51"/>
      <c r="Y63" s="52" t="str">
        <f t="shared" si="5"/>
        <v/>
      </c>
      <c r="Z63" s="52" t="str">
        <f t="shared" si="6"/>
        <v/>
      </c>
      <c r="AA63" s="51"/>
      <c r="AB63" s="51"/>
    </row>
    <row r="64" spans="2:28" x14ac:dyDescent="0.25">
      <c r="B64" s="75" t="str">
        <f t="shared" si="12"/>
        <v/>
      </c>
      <c r="C64" s="91"/>
      <c r="D64" s="92"/>
      <c r="E64" s="92"/>
      <c r="F64" s="92"/>
      <c r="G64" s="92"/>
      <c r="H64" s="92"/>
      <c r="I64" s="92"/>
      <c r="J64" s="84" t="str">
        <f t="shared" si="11"/>
        <v/>
      </c>
      <c r="K64" s="84" t="str">
        <f t="shared" si="1"/>
        <v/>
      </c>
      <c r="L64" s="71" t="str">
        <f t="shared" si="7"/>
        <v/>
      </c>
      <c r="M64" s="72" t="str">
        <f t="shared" si="2"/>
        <v/>
      </c>
      <c r="N64" s="20"/>
      <c r="O64" s="97"/>
      <c r="P64" s="97"/>
      <c r="Q64" s="81" t="str">
        <f t="shared" si="13"/>
        <v/>
      </c>
      <c r="R64" s="206" t="str">
        <f t="shared" si="8"/>
        <v/>
      </c>
      <c r="S64" s="74" t="str">
        <f t="shared" si="10"/>
        <v/>
      </c>
      <c r="T64" s="72" t="str">
        <f t="shared" si="14"/>
        <v/>
      </c>
      <c r="U64" s="20"/>
      <c r="V64" s="97"/>
      <c r="W64" s="225"/>
      <c r="X64" s="51"/>
      <c r="Y64" s="52" t="str">
        <f t="shared" si="5"/>
        <v/>
      </c>
      <c r="Z64" s="52" t="str">
        <f t="shared" si="6"/>
        <v/>
      </c>
      <c r="AA64" s="51"/>
      <c r="AB64" s="51"/>
    </row>
    <row r="65" spans="2:28" x14ac:dyDescent="0.25">
      <c r="B65" s="75" t="str">
        <f t="shared" si="12"/>
        <v/>
      </c>
      <c r="C65" s="93"/>
      <c r="D65" s="93"/>
      <c r="E65" s="94"/>
      <c r="F65" s="94"/>
      <c r="G65" s="94"/>
      <c r="H65" s="94"/>
      <c r="I65" s="94"/>
      <c r="J65" s="82" t="str">
        <f t="shared" si="11"/>
        <v/>
      </c>
      <c r="K65" s="82" t="str">
        <f t="shared" si="1"/>
        <v/>
      </c>
      <c r="L65" s="76" t="str">
        <f t="shared" si="7"/>
        <v/>
      </c>
      <c r="M65" s="72" t="str">
        <f t="shared" si="2"/>
        <v/>
      </c>
      <c r="N65" s="20"/>
      <c r="O65" s="95"/>
      <c r="P65" s="95"/>
      <c r="Q65" s="83" t="str">
        <f t="shared" si="13"/>
        <v/>
      </c>
      <c r="R65" s="207" t="str">
        <f t="shared" si="8"/>
        <v/>
      </c>
      <c r="S65" s="205" t="str">
        <f t="shared" si="10"/>
        <v/>
      </c>
      <c r="T65" s="78" t="str">
        <f t="shared" si="14"/>
        <v/>
      </c>
      <c r="U65" s="20"/>
      <c r="V65" s="95"/>
      <c r="W65" s="225"/>
      <c r="X65" s="51"/>
      <c r="Y65" s="52" t="str">
        <f t="shared" si="5"/>
        <v/>
      </c>
      <c r="Z65" s="52" t="str">
        <f t="shared" si="6"/>
        <v/>
      </c>
      <c r="AA65" s="51"/>
      <c r="AB65" s="51"/>
    </row>
    <row r="66" spans="2:28" x14ac:dyDescent="0.25">
      <c r="B66" s="75" t="str">
        <f t="shared" si="12"/>
        <v/>
      </c>
      <c r="C66" s="91"/>
      <c r="D66" s="92"/>
      <c r="E66" s="92"/>
      <c r="F66" s="92"/>
      <c r="G66" s="92"/>
      <c r="H66" s="92"/>
      <c r="I66" s="92"/>
      <c r="J66" s="80" t="str">
        <f t="shared" si="11"/>
        <v/>
      </c>
      <c r="K66" s="80" t="str">
        <f t="shared" si="1"/>
        <v/>
      </c>
      <c r="L66" s="71" t="str">
        <f t="shared" si="7"/>
        <v/>
      </c>
      <c r="M66" s="72" t="str">
        <f t="shared" si="2"/>
        <v/>
      </c>
      <c r="N66" s="20"/>
      <c r="O66" s="97"/>
      <c r="P66" s="97"/>
      <c r="Q66" s="81" t="str">
        <f t="shared" si="13"/>
        <v/>
      </c>
      <c r="R66" s="206" t="str">
        <f t="shared" si="8"/>
        <v/>
      </c>
      <c r="S66" s="74" t="str">
        <f t="shared" si="10"/>
        <v/>
      </c>
      <c r="T66" s="72" t="str">
        <f t="shared" si="14"/>
        <v/>
      </c>
      <c r="U66" s="20"/>
      <c r="V66" s="97"/>
      <c r="W66" s="225"/>
      <c r="X66" s="51"/>
      <c r="Y66" s="52" t="str">
        <f t="shared" si="5"/>
        <v/>
      </c>
      <c r="Z66" s="52" t="str">
        <f t="shared" si="6"/>
        <v/>
      </c>
      <c r="AA66" s="51"/>
      <c r="AB66" s="51"/>
    </row>
    <row r="67" spans="2:28" x14ac:dyDescent="0.25">
      <c r="B67" s="75" t="str">
        <f t="shared" si="12"/>
        <v/>
      </c>
      <c r="C67" s="93"/>
      <c r="D67" s="93"/>
      <c r="E67" s="94"/>
      <c r="F67" s="94"/>
      <c r="G67" s="94"/>
      <c r="H67" s="94"/>
      <c r="I67" s="94"/>
      <c r="J67" s="82" t="str">
        <f t="shared" si="11"/>
        <v/>
      </c>
      <c r="K67" s="82" t="str">
        <f t="shared" si="1"/>
        <v/>
      </c>
      <c r="L67" s="76" t="str">
        <f t="shared" si="7"/>
        <v/>
      </c>
      <c r="M67" s="72" t="str">
        <f t="shared" si="2"/>
        <v/>
      </c>
      <c r="N67" s="20"/>
      <c r="O67" s="95"/>
      <c r="P67" s="95"/>
      <c r="Q67" s="83" t="str">
        <f t="shared" si="13"/>
        <v/>
      </c>
      <c r="R67" s="207" t="str">
        <f t="shared" si="8"/>
        <v/>
      </c>
      <c r="S67" s="205" t="str">
        <f t="shared" si="10"/>
        <v/>
      </c>
      <c r="T67" s="78" t="str">
        <f t="shared" si="14"/>
        <v/>
      </c>
      <c r="U67" s="20"/>
      <c r="V67" s="95"/>
      <c r="W67" s="225"/>
      <c r="X67" s="51"/>
      <c r="Y67" s="52" t="str">
        <f t="shared" si="5"/>
        <v/>
      </c>
      <c r="Z67" s="52" t="str">
        <f t="shared" si="6"/>
        <v/>
      </c>
      <c r="AA67" s="51"/>
      <c r="AB67" s="51"/>
    </row>
    <row r="68" spans="2:28" x14ac:dyDescent="0.25">
      <c r="B68" s="75" t="str">
        <f t="shared" si="12"/>
        <v/>
      </c>
      <c r="C68" s="91"/>
      <c r="D68" s="92"/>
      <c r="E68" s="92"/>
      <c r="F68" s="92"/>
      <c r="G68" s="92"/>
      <c r="H68" s="92"/>
      <c r="I68" s="92"/>
      <c r="J68" s="80" t="str">
        <f t="shared" si="11"/>
        <v/>
      </c>
      <c r="K68" s="80" t="str">
        <f t="shared" si="1"/>
        <v/>
      </c>
      <c r="L68" s="71" t="str">
        <f t="shared" si="7"/>
        <v/>
      </c>
      <c r="M68" s="72" t="str">
        <f t="shared" si="2"/>
        <v/>
      </c>
      <c r="N68" s="20"/>
      <c r="O68" s="97"/>
      <c r="P68" s="97"/>
      <c r="Q68" s="81" t="str">
        <f t="shared" si="13"/>
        <v/>
      </c>
      <c r="R68" s="206" t="str">
        <f t="shared" si="8"/>
        <v/>
      </c>
      <c r="S68" s="74" t="str">
        <f t="shared" si="10"/>
        <v/>
      </c>
      <c r="T68" s="72" t="str">
        <f t="shared" si="14"/>
        <v/>
      </c>
      <c r="U68" s="20"/>
      <c r="V68" s="97"/>
      <c r="W68" s="225"/>
      <c r="X68" s="51"/>
      <c r="Y68" s="52" t="str">
        <f t="shared" si="5"/>
        <v/>
      </c>
      <c r="Z68" s="52" t="str">
        <f t="shared" si="6"/>
        <v/>
      </c>
      <c r="AA68" s="51"/>
      <c r="AB68" s="51"/>
    </row>
    <row r="69" spans="2:28" x14ac:dyDescent="0.25">
      <c r="B69" s="75" t="str">
        <f t="shared" si="12"/>
        <v/>
      </c>
      <c r="C69" s="93"/>
      <c r="D69" s="93"/>
      <c r="E69" s="94"/>
      <c r="F69" s="94"/>
      <c r="G69" s="94"/>
      <c r="H69" s="94"/>
      <c r="I69" s="94"/>
      <c r="J69" s="82" t="str">
        <f t="shared" si="11"/>
        <v/>
      </c>
      <c r="K69" s="82" t="str">
        <f t="shared" si="1"/>
        <v/>
      </c>
      <c r="L69" s="76" t="str">
        <f t="shared" si="7"/>
        <v/>
      </c>
      <c r="M69" s="72" t="str">
        <f t="shared" si="2"/>
        <v/>
      </c>
      <c r="N69" s="20"/>
      <c r="O69" s="95"/>
      <c r="P69" s="95"/>
      <c r="Q69" s="83" t="str">
        <f t="shared" si="13"/>
        <v/>
      </c>
      <c r="R69" s="207" t="str">
        <f t="shared" si="8"/>
        <v/>
      </c>
      <c r="S69" s="205" t="str">
        <f t="shared" si="10"/>
        <v/>
      </c>
      <c r="T69" s="78" t="str">
        <f t="shared" si="14"/>
        <v/>
      </c>
      <c r="U69" s="20"/>
      <c r="V69" s="95"/>
      <c r="W69" s="225"/>
      <c r="X69" s="51"/>
      <c r="Y69" s="52" t="str">
        <f t="shared" si="5"/>
        <v/>
      </c>
      <c r="Z69" s="52" t="str">
        <f t="shared" si="6"/>
        <v/>
      </c>
      <c r="AA69" s="51"/>
      <c r="AB69" s="51"/>
    </row>
    <row r="70" spans="2:28" x14ac:dyDescent="0.25">
      <c r="B70" s="75" t="str">
        <f t="shared" si="12"/>
        <v/>
      </c>
      <c r="C70" s="91"/>
      <c r="D70" s="92"/>
      <c r="E70" s="92"/>
      <c r="F70" s="92"/>
      <c r="G70" s="92"/>
      <c r="H70" s="92"/>
      <c r="I70" s="92"/>
      <c r="J70" s="84" t="str">
        <f t="shared" si="11"/>
        <v/>
      </c>
      <c r="K70" s="84" t="str">
        <f t="shared" si="1"/>
        <v/>
      </c>
      <c r="L70" s="71" t="str">
        <f t="shared" si="7"/>
        <v/>
      </c>
      <c r="M70" s="72" t="str">
        <f t="shared" si="2"/>
        <v/>
      </c>
      <c r="N70" s="20"/>
      <c r="O70" s="97"/>
      <c r="P70" s="97"/>
      <c r="Q70" s="81" t="str">
        <f t="shared" si="13"/>
        <v/>
      </c>
      <c r="R70" s="206" t="str">
        <f t="shared" si="8"/>
        <v/>
      </c>
      <c r="S70" s="74" t="str">
        <f t="shared" si="10"/>
        <v/>
      </c>
      <c r="T70" s="72" t="str">
        <f t="shared" si="14"/>
        <v/>
      </c>
      <c r="U70" s="20"/>
      <c r="V70" s="97"/>
      <c r="W70" s="225"/>
      <c r="X70" s="51"/>
      <c r="Y70" s="52" t="str">
        <f t="shared" si="5"/>
        <v/>
      </c>
      <c r="Z70" s="52" t="str">
        <f t="shared" si="6"/>
        <v/>
      </c>
      <c r="AA70" s="51"/>
      <c r="AB70" s="51"/>
    </row>
    <row r="71" spans="2:28" x14ac:dyDescent="0.25">
      <c r="B71" s="75" t="str">
        <f t="shared" si="12"/>
        <v/>
      </c>
      <c r="C71" s="93"/>
      <c r="D71" s="93"/>
      <c r="E71" s="94"/>
      <c r="F71" s="94"/>
      <c r="G71" s="94"/>
      <c r="H71" s="94"/>
      <c r="I71" s="94"/>
      <c r="J71" s="82" t="str">
        <f t="shared" si="11"/>
        <v/>
      </c>
      <c r="K71" s="82" t="str">
        <f t="shared" si="1"/>
        <v/>
      </c>
      <c r="L71" s="76" t="str">
        <f t="shared" si="7"/>
        <v/>
      </c>
      <c r="M71" s="72" t="str">
        <f t="shared" si="2"/>
        <v/>
      </c>
      <c r="N71" s="20"/>
      <c r="O71" s="95"/>
      <c r="P71" s="95"/>
      <c r="Q71" s="83" t="str">
        <f t="shared" si="13"/>
        <v/>
      </c>
      <c r="R71" s="207" t="str">
        <f t="shared" si="8"/>
        <v/>
      </c>
      <c r="S71" s="205" t="str">
        <f t="shared" si="10"/>
        <v/>
      </c>
      <c r="T71" s="78" t="str">
        <f t="shared" si="14"/>
        <v/>
      </c>
      <c r="U71" s="20"/>
      <c r="V71" s="95"/>
      <c r="W71" s="225"/>
      <c r="X71" s="51"/>
      <c r="Y71" s="52" t="str">
        <f t="shared" si="5"/>
        <v/>
      </c>
      <c r="Z71" s="52" t="str">
        <f t="shared" si="6"/>
        <v/>
      </c>
      <c r="AA71" s="51"/>
      <c r="AB71" s="51"/>
    </row>
    <row r="72" spans="2:28" x14ac:dyDescent="0.25">
      <c r="B72" s="75" t="str">
        <f t="shared" si="12"/>
        <v/>
      </c>
      <c r="C72" s="91"/>
      <c r="D72" s="92"/>
      <c r="E72" s="92"/>
      <c r="F72" s="92"/>
      <c r="G72" s="92"/>
      <c r="H72" s="92"/>
      <c r="I72" s="92"/>
      <c r="J72" s="80" t="str">
        <f t="shared" si="11"/>
        <v/>
      </c>
      <c r="K72" s="80" t="str">
        <f t="shared" si="1"/>
        <v/>
      </c>
      <c r="L72" s="71" t="str">
        <f t="shared" si="7"/>
        <v/>
      </c>
      <c r="M72" s="72" t="str">
        <f t="shared" si="2"/>
        <v/>
      </c>
      <c r="N72" s="20"/>
      <c r="O72" s="97"/>
      <c r="P72" s="97"/>
      <c r="Q72" s="81" t="str">
        <f t="shared" si="13"/>
        <v/>
      </c>
      <c r="R72" s="206" t="str">
        <f t="shared" si="8"/>
        <v/>
      </c>
      <c r="S72" s="74" t="str">
        <f t="shared" si="10"/>
        <v/>
      </c>
      <c r="T72" s="72" t="str">
        <f t="shared" si="14"/>
        <v/>
      </c>
      <c r="U72" s="20"/>
      <c r="V72" s="97"/>
      <c r="W72" s="225"/>
      <c r="X72" s="51"/>
      <c r="Y72" s="52" t="str">
        <f t="shared" si="5"/>
        <v/>
      </c>
      <c r="Z72" s="52" t="str">
        <f t="shared" si="6"/>
        <v/>
      </c>
      <c r="AA72" s="51"/>
      <c r="AB72" s="51"/>
    </row>
    <row r="73" spans="2:28" x14ac:dyDescent="0.25">
      <c r="B73" s="75" t="str">
        <f t="shared" si="12"/>
        <v/>
      </c>
      <c r="C73" s="93"/>
      <c r="D73" s="93"/>
      <c r="E73" s="94"/>
      <c r="F73" s="94"/>
      <c r="G73" s="94"/>
      <c r="H73" s="94"/>
      <c r="I73" s="94"/>
      <c r="J73" s="82" t="str">
        <f t="shared" si="11"/>
        <v/>
      </c>
      <c r="K73" s="82" t="str">
        <f t="shared" ref="K73:K136" si="15">IF(C73="","",IF($C$2&lt;&gt;"Rockwell",100*((J73-G$2)/G$2),J73-$G$2))</f>
        <v/>
      </c>
      <c r="L73" s="76" t="str">
        <f t="shared" si="7"/>
        <v/>
      </c>
      <c r="M73" s="72" t="str">
        <f t="shared" ref="M73:M136" si="16">IF(E73="","",IF($C$2&lt;&gt;"Rockwell",IF(AND(J73&lt;=$Y$5,J73&gt;=$Z$5),"i.O.","n.i.O."),IF(AND(J73&lt;=$Y$5,J73&gt;=$Z$5,L73&lt;=$AA$5),"i.O.","n.i.O.")))</f>
        <v/>
      </c>
      <c r="N73" s="20"/>
      <c r="O73" s="95"/>
      <c r="P73" s="95"/>
      <c r="Q73" s="83" t="str">
        <f t="shared" si="13"/>
        <v/>
      </c>
      <c r="R73" s="207" t="str">
        <f t="shared" si="8"/>
        <v/>
      </c>
      <c r="S73" s="205" t="str">
        <f t="shared" si="10"/>
        <v/>
      </c>
      <c r="T73" s="78" t="str">
        <f t="shared" si="14"/>
        <v/>
      </c>
      <c r="U73" s="20"/>
      <c r="V73" s="95"/>
      <c r="W73" s="225"/>
      <c r="X73" s="51"/>
      <c r="Y73" s="52" t="str">
        <f t="shared" ref="Y73:Y136" si="17">IF(C73="","",$Y$5)</f>
        <v/>
      </c>
      <c r="Z73" s="52" t="str">
        <f t="shared" ref="Z73:Z136" si="18">IF(C73="","",$Z$5)</f>
        <v/>
      </c>
      <c r="AA73" s="51"/>
      <c r="AB73" s="51"/>
    </row>
    <row r="74" spans="2:28" x14ac:dyDescent="0.25">
      <c r="B74" s="75" t="str">
        <f t="shared" si="12"/>
        <v/>
      </c>
      <c r="C74" s="91"/>
      <c r="D74" s="92"/>
      <c r="E74" s="92"/>
      <c r="F74" s="92"/>
      <c r="G74" s="92"/>
      <c r="H74" s="92"/>
      <c r="I74" s="92"/>
      <c r="J74" s="80" t="str">
        <f t="shared" si="11"/>
        <v/>
      </c>
      <c r="K74" s="80" t="str">
        <f t="shared" si="15"/>
        <v/>
      </c>
      <c r="L74" s="71" t="str">
        <f t="shared" ref="L74:L137" si="19">IF(C74="","",IF($C$2&lt;&gt;"Rockwell",ROUND(IF(E74="","",100*((MAX(E74:I74)-MIN(E74:I74))/AVERAGE(E74:I74))),2),MAX(E74:I74)-MIN(E74:I74)))</f>
        <v/>
      </c>
      <c r="M74" s="72" t="str">
        <f t="shared" si="16"/>
        <v/>
      </c>
      <c r="N74" s="20"/>
      <c r="O74" s="97"/>
      <c r="P74" s="97"/>
      <c r="Q74" s="81" t="str">
        <f t="shared" si="13"/>
        <v/>
      </c>
      <c r="R74" s="206" t="str">
        <f t="shared" ref="R74:R137" si="20">IF(O74="","",ROUND((Q74-$S$2)*1000,2))</f>
        <v/>
      </c>
      <c r="S74" s="74" t="str">
        <f t="shared" si="10"/>
        <v/>
      </c>
      <c r="T74" s="72" t="str">
        <f t="shared" si="14"/>
        <v/>
      </c>
      <c r="U74" s="20"/>
      <c r="V74" s="97"/>
      <c r="W74" s="225"/>
      <c r="X74" s="51"/>
      <c r="Y74" s="52" t="str">
        <f t="shared" si="17"/>
        <v/>
      </c>
      <c r="Z74" s="52" t="str">
        <f t="shared" si="18"/>
        <v/>
      </c>
      <c r="AA74" s="51"/>
      <c r="AB74" s="51"/>
    </row>
    <row r="75" spans="2:28" x14ac:dyDescent="0.25">
      <c r="B75" s="75" t="str">
        <f t="shared" si="12"/>
        <v/>
      </c>
      <c r="C75" s="93"/>
      <c r="D75" s="93"/>
      <c r="E75" s="94"/>
      <c r="F75" s="94"/>
      <c r="G75" s="94"/>
      <c r="H75" s="94"/>
      <c r="I75" s="94"/>
      <c r="J75" s="82" t="str">
        <f t="shared" si="11"/>
        <v/>
      </c>
      <c r="K75" s="82" t="str">
        <f t="shared" si="15"/>
        <v/>
      </c>
      <c r="L75" s="76" t="str">
        <f t="shared" si="19"/>
        <v/>
      </c>
      <c r="M75" s="72" t="str">
        <f t="shared" si="16"/>
        <v/>
      </c>
      <c r="N75" s="20"/>
      <c r="O75" s="95"/>
      <c r="P75" s="95"/>
      <c r="Q75" s="83" t="str">
        <f t="shared" si="13"/>
        <v/>
      </c>
      <c r="R75" s="207" t="str">
        <f t="shared" si="20"/>
        <v/>
      </c>
      <c r="S75" s="205" t="str">
        <f t="shared" si="10"/>
        <v/>
      </c>
      <c r="T75" s="78" t="str">
        <f t="shared" si="14"/>
        <v/>
      </c>
      <c r="U75" s="20"/>
      <c r="V75" s="95"/>
      <c r="W75" s="225"/>
      <c r="X75" s="51"/>
      <c r="Y75" s="52" t="str">
        <f t="shared" si="17"/>
        <v/>
      </c>
      <c r="Z75" s="52" t="str">
        <f t="shared" si="18"/>
        <v/>
      </c>
      <c r="AA75" s="51"/>
      <c r="AB75" s="51"/>
    </row>
    <row r="76" spans="2:28" x14ac:dyDescent="0.25">
      <c r="B76" s="75" t="str">
        <f t="shared" si="12"/>
        <v/>
      </c>
      <c r="C76" s="91"/>
      <c r="D76" s="92"/>
      <c r="E76" s="92"/>
      <c r="F76" s="92"/>
      <c r="G76" s="92"/>
      <c r="H76" s="92"/>
      <c r="I76" s="92"/>
      <c r="J76" s="84" t="str">
        <f t="shared" si="11"/>
        <v/>
      </c>
      <c r="K76" s="84" t="str">
        <f t="shared" si="15"/>
        <v/>
      </c>
      <c r="L76" s="71" t="str">
        <f t="shared" si="19"/>
        <v/>
      </c>
      <c r="M76" s="72" t="str">
        <f t="shared" si="16"/>
        <v/>
      </c>
      <c r="N76" s="20"/>
      <c r="O76" s="97"/>
      <c r="P76" s="97"/>
      <c r="Q76" s="81" t="str">
        <f t="shared" si="13"/>
        <v/>
      </c>
      <c r="R76" s="206" t="str">
        <f t="shared" si="20"/>
        <v/>
      </c>
      <c r="S76" s="74" t="str">
        <f t="shared" ref="S76:S139" si="21">IF(O76="","",100*(Q76-$S$2)/$S$2)</f>
        <v/>
      </c>
      <c r="T76" s="72" t="str">
        <f t="shared" si="14"/>
        <v/>
      </c>
      <c r="U76" s="20"/>
      <c r="V76" s="97"/>
      <c r="W76" s="225"/>
      <c r="X76" s="51"/>
      <c r="Y76" s="52" t="str">
        <f t="shared" si="17"/>
        <v/>
      </c>
      <c r="Z76" s="52" t="str">
        <f t="shared" si="18"/>
        <v/>
      </c>
      <c r="AA76" s="51"/>
      <c r="AB76" s="51"/>
    </row>
    <row r="77" spans="2:28" x14ac:dyDescent="0.25">
      <c r="B77" s="75" t="str">
        <f t="shared" si="12"/>
        <v/>
      </c>
      <c r="C77" s="93"/>
      <c r="D77" s="93"/>
      <c r="E77" s="94"/>
      <c r="F77" s="94"/>
      <c r="G77" s="94"/>
      <c r="H77" s="94"/>
      <c r="I77" s="94"/>
      <c r="J77" s="82" t="str">
        <f t="shared" ref="J77:J140" si="22">IF(E77="","",ROUND(AVERAGE(E77:I77),2))</f>
        <v/>
      </c>
      <c r="K77" s="82" t="str">
        <f t="shared" si="15"/>
        <v/>
      </c>
      <c r="L77" s="76" t="str">
        <f t="shared" si="19"/>
        <v/>
      </c>
      <c r="M77" s="72" t="str">
        <f t="shared" si="16"/>
        <v/>
      </c>
      <c r="N77" s="20"/>
      <c r="O77" s="95"/>
      <c r="P77" s="95"/>
      <c r="Q77" s="83" t="str">
        <f t="shared" si="13"/>
        <v/>
      </c>
      <c r="R77" s="207" t="str">
        <f t="shared" si="20"/>
        <v/>
      </c>
      <c r="S77" s="205" t="str">
        <f t="shared" si="21"/>
        <v/>
      </c>
      <c r="T77" s="78" t="str">
        <f t="shared" si="14"/>
        <v/>
      </c>
      <c r="U77" s="20"/>
      <c r="V77" s="95"/>
      <c r="W77" s="225"/>
      <c r="X77" s="51"/>
      <c r="Y77" s="52" t="str">
        <f t="shared" si="17"/>
        <v/>
      </c>
      <c r="Z77" s="52" t="str">
        <f t="shared" si="18"/>
        <v/>
      </c>
      <c r="AA77" s="51"/>
      <c r="AB77" s="51"/>
    </row>
    <row r="78" spans="2:28" x14ac:dyDescent="0.25">
      <c r="B78" s="75" t="str">
        <f t="shared" si="12"/>
        <v/>
      </c>
      <c r="C78" s="91"/>
      <c r="D78" s="92"/>
      <c r="E78" s="92"/>
      <c r="F78" s="92"/>
      <c r="G78" s="92"/>
      <c r="H78" s="92"/>
      <c r="I78" s="92"/>
      <c r="J78" s="80" t="str">
        <f t="shared" si="22"/>
        <v/>
      </c>
      <c r="K78" s="80" t="str">
        <f t="shared" si="15"/>
        <v/>
      </c>
      <c r="L78" s="71" t="str">
        <f t="shared" si="19"/>
        <v/>
      </c>
      <c r="M78" s="72" t="str">
        <f t="shared" si="16"/>
        <v/>
      </c>
      <c r="N78" s="20"/>
      <c r="O78" s="97"/>
      <c r="P78" s="97"/>
      <c r="Q78" s="81" t="str">
        <f t="shared" si="13"/>
        <v/>
      </c>
      <c r="R78" s="206" t="str">
        <f t="shared" si="20"/>
        <v/>
      </c>
      <c r="S78" s="74" t="str">
        <f t="shared" si="21"/>
        <v/>
      </c>
      <c r="T78" s="72" t="str">
        <f t="shared" si="14"/>
        <v/>
      </c>
      <c r="U78" s="20"/>
      <c r="V78" s="97"/>
      <c r="W78" s="225"/>
      <c r="X78" s="51"/>
      <c r="Y78" s="52" t="str">
        <f t="shared" si="17"/>
        <v/>
      </c>
      <c r="Z78" s="52" t="str">
        <f t="shared" si="18"/>
        <v/>
      </c>
      <c r="AA78" s="51"/>
      <c r="AB78" s="51"/>
    </row>
    <row r="79" spans="2:28" x14ac:dyDescent="0.25">
      <c r="B79" s="75" t="str">
        <f t="shared" si="12"/>
        <v/>
      </c>
      <c r="C79" s="93"/>
      <c r="D79" s="93"/>
      <c r="E79" s="94"/>
      <c r="F79" s="94"/>
      <c r="G79" s="94"/>
      <c r="H79" s="94"/>
      <c r="I79" s="94"/>
      <c r="J79" s="82" t="str">
        <f t="shared" si="22"/>
        <v/>
      </c>
      <c r="K79" s="82" t="str">
        <f t="shared" si="15"/>
        <v/>
      </c>
      <c r="L79" s="76" t="str">
        <f t="shared" si="19"/>
        <v/>
      </c>
      <c r="M79" s="72" t="str">
        <f t="shared" si="16"/>
        <v/>
      </c>
      <c r="N79" s="20"/>
      <c r="O79" s="95"/>
      <c r="P79" s="95"/>
      <c r="Q79" s="83" t="str">
        <f t="shared" si="13"/>
        <v/>
      </c>
      <c r="R79" s="207" t="str">
        <f t="shared" si="20"/>
        <v/>
      </c>
      <c r="S79" s="205" t="str">
        <f t="shared" si="21"/>
        <v/>
      </c>
      <c r="T79" s="78" t="str">
        <f t="shared" si="14"/>
        <v/>
      </c>
      <c r="U79" s="20"/>
      <c r="V79" s="95"/>
      <c r="W79" s="225"/>
      <c r="X79" s="51"/>
      <c r="Y79" s="52" t="str">
        <f t="shared" si="17"/>
        <v/>
      </c>
      <c r="Z79" s="52" t="str">
        <f t="shared" si="18"/>
        <v/>
      </c>
      <c r="AA79" s="51"/>
      <c r="AB79" s="51"/>
    </row>
    <row r="80" spans="2:28" x14ac:dyDescent="0.25">
      <c r="B80" s="75" t="str">
        <f t="shared" si="12"/>
        <v/>
      </c>
      <c r="C80" s="91"/>
      <c r="D80" s="92"/>
      <c r="E80" s="92"/>
      <c r="F80" s="92"/>
      <c r="G80" s="92"/>
      <c r="H80" s="92"/>
      <c r="I80" s="92"/>
      <c r="J80" s="80" t="str">
        <f t="shared" si="22"/>
        <v/>
      </c>
      <c r="K80" s="80" t="str">
        <f t="shared" si="15"/>
        <v/>
      </c>
      <c r="L80" s="71" t="str">
        <f t="shared" si="19"/>
        <v/>
      </c>
      <c r="M80" s="72" t="str">
        <f t="shared" si="16"/>
        <v/>
      </c>
      <c r="N80" s="20"/>
      <c r="O80" s="97"/>
      <c r="P80" s="97"/>
      <c r="Q80" s="81" t="str">
        <f t="shared" si="13"/>
        <v/>
      </c>
      <c r="R80" s="206" t="str">
        <f t="shared" si="20"/>
        <v/>
      </c>
      <c r="S80" s="74" t="str">
        <f t="shared" si="21"/>
        <v/>
      </c>
      <c r="T80" s="72" t="str">
        <f t="shared" si="14"/>
        <v/>
      </c>
      <c r="U80" s="20"/>
      <c r="V80" s="97"/>
      <c r="W80" s="225"/>
      <c r="X80" s="51"/>
      <c r="Y80" s="52" t="str">
        <f t="shared" si="17"/>
        <v/>
      </c>
      <c r="Z80" s="52" t="str">
        <f t="shared" si="18"/>
        <v/>
      </c>
      <c r="AA80" s="51"/>
      <c r="AB80" s="51"/>
    </row>
    <row r="81" spans="2:28" x14ac:dyDescent="0.25">
      <c r="B81" s="75" t="str">
        <f t="shared" si="12"/>
        <v/>
      </c>
      <c r="C81" s="93"/>
      <c r="D81" s="93"/>
      <c r="E81" s="94"/>
      <c r="F81" s="94"/>
      <c r="G81" s="94"/>
      <c r="H81" s="94"/>
      <c r="I81" s="94"/>
      <c r="J81" s="82" t="str">
        <f t="shared" si="22"/>
        <v/>
      </c>
      <c r="K81" s="82" t="str">
        <f t="shared" si="15"/>
        <v/>
      </c>
      <c r="L81" s="76" t="str">
        <f t="shared" si="19"/>
        <v/>
      </c>
      <c r="M81" s="72" t="str">
        <f t="shared" si="16"/>
        <v/>
      </c>
      <c r="N81" s="20"/>
      <c r="O81" s="95"/>
      <c r="P81" s="95"/>
      <c r="Q81" s="83" t="str">
        <f t="shared" si="13"/>
        <v/>
      </c>
      <c r="R81" s="207" t="str">
        <f t="shared" si="20"/>
        <v/>
      </c>
      <c r="S81" s="205" t="str">
        <f t="shared" si="21"/>
        <v/>
      </c>
      <c r="T81" s="78" t="str">
        <f t="shared" si="14"/>
        <v/>
      </c>
      <c r="U81" s="20"/>
      <c r="V81" s="95"/>
      <c r="W81" s="225"/>
      <c r="X81" s="51"/>
      <c r="Y81" s="52" t="str">
        <f t="shared" si="17"/>
        <v/>
      </c>
      <c r="Z81" s="52" t="str">
        <f t="shared" si="18"/>
        <v/>
      </c>
      <c r="AA81" s="51"/>
      <c r="AB81" s="51"/>
    </row>
    <row r="82" spans="2:28" x14ac:dyDescent="0.25">
      <c r="B82" s="75" t="str">
        <f t="shared" si="12"/>
        <v/>
      </c>
      <c r="C82" s="91"/>
      <c r="D82" s="92"/>
      <c r="E82" s="92"/>
      <c r="F82" s="92"/>
      <c r="G82" s="92"/>
      <c r="H82" s="92"/>
      <c r="I82" s="92"/>
      <c r="J82" s="84" t="str">
        <f t="shared" si="22"/>
        <v/>
      </c>
      <c r="K82" s="84" t="str">
        <f t="shared" si="15"/>
        <v/>
      </c>
      <c r="L82" s="71" t="str">
        <f t="shared" si="19"/>
        <v/>
      </c>
      <c r="M82" s="72" t="str">
        <f t="shared" si="16"/>
        <v/>
      </c>
      <c r="N82" s="20"/>
      <c r="O82" s="97"/>
      <c r="P82" s="97"/>
      <c r="Q82" s="81" t="str">
        <f t="shared" si="13"/>
        <v/>
      </c>
      <c r="R82" s="206" t="str">
        <f t="shared" si="20"/>
        <v/>
      </c>
      <c r="S82" s="74" t="str">
        <f t="shared" si="21"/>
        <v/>
      </c>
      <c r="T82" s="72" t="str">
        <f t="shared" si="14"/>
        <v/>
      </c>
      <c r="U82" s="20"/>
      <c r="V82" s="97"/>
      <c r="W82" s="225"/>
      <c r="X82" s="51"/>
      <c r="Y82" s="52" t="str">
        <f t="shared" si="17"/>
        <v/>
      </c>
      <c r="Z82" s="52" t="str">
        <f t="shared" si="18"/>
        <v/>
      </c>
      <c r="AA82" s="51"/>
      <c r="AB82" s="51"/>
    </row>
    <row r="83" spans="2:28" x14ac:dyDescent="0.25">
      <c r="B83" s="75" t="str">
        <f t="shared" si="12"/>
        <v/>
      </c>
      <c r="C83" s="93"/>
      <c r="D83" s="93"/>
      <c r="E83" s="94"/>
      <c r="F83" s="94"/>
      <c r="G83" s="94"/>
      <c r="H83" s="94"/>
      <c r="I83" s="94"/>
      <c r="J83" s="82" t="str">
        <f t="shared" si="22"/>
        <v/>
      </c>
      <c r="K83" s="82" t="str">
        <f t="shared" si="15"/>
        <v/>
      </c>
      <c r="L83" s="76" t="str">
        <f t="shared" si="19"/>
        <v/>
      </c>
      <c r="M83" s="72" t="str">
        <f t="shared" si="16"/>
        <v/>
      </c>
      <c r="N83" s="20"/>
      <c r="O83" s="95"/>
      <c r="P83" s="95"/>
      <c r="Q83" s="83" t="str">
        <f t="shared" si="13"/>
        <v/>
      </c>
      <c r="R83" s="207" t="str">
        <f t="shared" si="20"/>
        <v/>
      </c>
      <c r="S83" s="205" t="str">
        <f t="shared" si="21"/>
        <v/>
      </c>
      <c r="T83" s="78" t="str">
        <f t="shared" si="14"/>
        <v/>
      </c>
      <c r="U83" s="20"/>
      <c r="V83" s="95"/>
      <c r="W83" s="225"/>
      <c r="X83" s="51"/>
      <c r="Y83" s="52" t="str">
        <f t="shared" si="17"/>
        <v/>
      </c>
      <c r="Z83" s="52" t="str">
        <f t="shared" si="18"/>
        <v/>
      </c>
      <c r="AA83" s="51"/>
      <c r="AB83" s="51"/>
    </row>
    <row r="84" spans="2:28" x14ac:dyDescent="0.25">
      <c r="B84" s="75" t="str">
        <f t="shared" si="12"/>
        <v/>
      </c>
      <c r="C84" s="91"/>
      <c r="D84" s="92"/>
      <c r="E84" s="92"/>
      <c r="F84" s="92"/>
      <c r="G84" s="92"/>
      <c r="H84" s="92"/>
      <c r="I84" s="92"/>
      <c r="J84" s="80" t="str">
        <f t="shared" si="22"/>
        <v/>
      </c>
      <c r="K84" s="80" t="str">
        <f t="shared" si="15"/>
        <v/>
      </c>
      <c r="L84" s="71" t="str">
        <f t="shared" si="19"/>
        <v/>
      </c>
      <c r="M84" s="72" t="str">
        <f t="shared" si="16"/>
        <v/>
      </c>
      <c r="N84" s="20"/>
      <c r="O84" s="97"/>
      <c r="P84" s="97"/>
      <c r="Q84" s="81" t="str">
        <f t="shared" si="13"/>
        <v/>
      </c>
      <c r="R84" s="206" t="str">
        <f t="shared" si="20"/>
        <v/>
      </c>
      <c r="S84" s="74" t="str">
        <f t="shared" si="21"/>
        <v/>
      </c>
      <c r="T84" s="72" t="str">
        <f t="shared" si="14"/>
        <v/>
      </c>
      <c r="U84" s="20"/>
      <c r="V84" s="97"/>
      <c r="W84" s="225"/>
      <c r="X84" s="51"/>
      <c r="Y84" s="52" t="str">
        <f t="shared" si="17"/>
        <v/>
      </c>
      <c r="Z84" s="52" t="str">
        <f t="shared" si="18"/>
        <v/>
      </c>
      <c r="AA84" s="51"/>
      <c r="AB84" s="51"/>
    </row>
    <row r="85" spans="2:28" x14ac:dyDescent="0.25">
      <c r="B85" s="75" t="str">
        <f t="shared" si="12"/>
        <v/>
      </c>
      <c r="C85" s="93"/>
      <c r="D85" s="93"/>
      <c r="E85" s="94"/>
      <c r="F85" s="94"/>
      <c r="G85" s="94"/>
      <c r="H85" s="94"/>
      <c r="I85" s="94"/>
      <c r="J85" s="82" t="str">
        <f t="shared" si="22"/>
        <v/>
      </c>
      <c r="K85" s="82" t="str">
        <f t="shared" si="15"/>
        <v/>
      </c>
      <c r="L85" s="76" t="str">
        <f t="shared" si="19"/>
        <v/>
      </c>
      <c r="M85" s="72" t="str">
        <f t="shared" si="16"/>
        <v/>
      </c>
      <c r="N85" s="20"/>
      <c r="O85" s="95"/>
      <c r="P85" s="95"/>
      <c r="Q85" s="83" t="str">
        <f t="shared" si="13"/>
        <v/>
      </c>
      <c r="R85" s="207" t="str">
        <f t="shared" si="20"/>
        <v/>
      </c>
      <c r="S85" s="205" t="str">
        <f t="shared" si="21"/>
        <v/>
      </c>
      <c r="T85" s="78" t="str">
        <f t="shared" si="14"/>
        <v/>
      </c>
      <c r="U85" s="20"/>
      <c r="V85" s="95"/>
      <c r="W85" s="225"/>
      <c r="X85" s="51"/>
      <c r="Y85" s="52" t="str">
        <f t="shared" si="17"/>
        <v/>
      </c>
      <c r="Z85" s="52" t="str">
        <f t="shared" si="18"/>
        <v/>
      </c>
      <c r="AA85" s="51"/>
      <c r="AB85" s="51"/>
    </row>
    <row r="86" spans="2:28" x14ac:dyDescent="0.25">
      <c r="B86" s="75" t="str">
        <f t="shared" ref="B86:B149" si="23">IF(C86="","",B85+1)</f>
        <v/>
      </c>
      <c r="C86" s="91"/>
      <c r="D86" s="92"/>
      <c r="E86" s="92"/>
      <c r="F86" s="92"/>
      <c r="G86" s="92"/>
      <c r="H86" s="92"/>
      <c r="I86" s="92"/>
      <c r="J86" s="80" t="str">
        <f t="shared" si="22"/>
        <v/>
      </c>
      <c r="K86" s="80" t="str">
        <f t="shared" si="15"/>
        <v/>
      </c>
      <c r="L86" s="71" t="str">
        <f t="shared" si="19"/>
        <v/>
      </c>
      <c r="M86" s="72" t="str">
        <f t="shared" si="16"/>
        <v/>
      </c>
      <c r="N86" s="20"/>
      <c r="O86" s="97"/>
      <c r="P86" s="97"/>
      <c r="Q86" s="81" t="str">
        <f t="shared" si="13"/>
        <v/>
      </c>
      <c r="R86" s="206" t="str">
        <f t="shared" si="20"/>
        <v/>
      </c>
      <c r="S86" s="74" t="str">
        <f t="shared" si="21"/>
        <v/>
      </c>
      <c r="T86" s="72" t="str">
        <f t="shared" si="14"/>
        <v/>
      </c>
      <c r="U86" s="20"/>
      <c r="V86" s="97"/>
      <c r="W86" s="225"/>
      <c r="X86" s="51"/>
      <c r="Y86" s="52" t="str">
        <f t="shared" si="17"/>
        <v/>
      </c>
      <c r="Z86" s="52" t="str">
        <f t="shared" si="18"/>
        <v/>
      </c>
      <c r="AA86" s="51"/>
      <c r="AB86" s="51"/>
    </row>
    <row r="87" spans="2:28" x14ac:dyDescent="0.25">
      <c r="B87" s="75" t="str">
        <f t="shared" si="23"/>
        <v/>
      </c>
      <c r="C87" s="93"/>
      <c r="D87" s="93"/>
      <c r="E87" s="94"/>
      <c r="F87" s="94"/>
      <c r="G87" s="94"/>
      <c r="H87" s="94"/>
      <c r="I87" s="94"/>
      <c r="J87" s="82" t="str">
        <f t="shared" si="22"/>
        <v/>
      </c>
      <c r="K87" s="82" t="str">
        <f t="shared" si="15"/>
        <v/>
      </c>
      <c r="L87" s="76" t="str">
        <f t="shared" si="19"/>
        <v/>
      </c>
      <c r="M87" s="72" t="str">
        <f t="shared" si="16"/>
        <v/>
      </c>
      <c r="N87" s="20"/>
      <c r="O87" s="95"/>
      <c r="P87" s="95"/>
      <c r="Q87" s="83" t="str">
        <f t="shared" si="13"/>
        <v/>
      </c>
      <c r="R87" s="207" t="str">
        <f t="shared" si="20"/>
        <v/>
      </c>
      <c r="S87" s="205" t="str">
        <f t="shared" si="21"/>
        <v/>
      </c>
      <c r="T87" s="78" t="str">
        <f t="shared" si="14"/>
        <v/>
      </c>
      <c r="U87" s="20"/>
      <c r="V87" s="95"/>
      <c r="W87" s="225"/>
      <c r="X87" s="51"/>
      <c r="Y87" s="52" t="str">
        <f t="shared" si="17"/>
        <v/>
      </c>
      <c r="Z87" s="52" t="str">
        <f t="shared" si="18"/>
        <v/>
      </c>
      <c r="AA87" s="51"/>
      <c r="AB87" s="51"/>
    </row>
    <row r="88" spans="2:28" x14ac:dyDescent="0.25">
      <c r="B88" s="75" t="str">
        <f t="shared" si="23"/>
        <v/>
      </c>
      <c r="C88" s="91"/>
      <c r="D88" s="92"/>
      <c r="E88" s="92"/>
      <c r="F88" s="92"/>
      <c r="G88" s="92"/>
      <c r="H88" s="92"/>
      <c r="I88" s="92"/>
      <c r="J88" s="84" t="str">
        <f t="shared" si="22"/>
        <v/>
      </c>
      <c r="K88" s="84" t="str">
        <f t="shared" si="15"/>
        <v/>
      </c>
      <c r="L88" s="71" t="str">
        <f t="shared" si="19"/>
        <v/>
      </c>
      <c r="M88" s="72" t="str">
        <f t="shared" si="16"/>
        <v/>
      </c>
      <c r="N88" s="20"/>
      <c r="O88" s="97"/>
      <c r="P88" s="97"/>
      <c r="Q88" s="81" t="str">
        <f t="shared" si="13"/>
        <v/>
      </c>
      <c r="R88" s="206" t="str">
        <f t="shared" si="20"/>
        <v/>
      </c>
      <c r="S88" s="74" t="str">
        <f t="shared" si="21"/>
        <v/>
      </c>
      <c r="T88" s="72" t="str">
        <f t="shared" si="14"/>
        <v/>
      </c>
      <c r="U88" s="20"/>
      <c r="V88" s="97"/>
      <c r="W88" s="225"/>
      <c r="X88" s="51"/>
      <c r="Y88" s="52" t="str">
        <f t="shared" si="17"/>
        <v/>
      </c>
      <c r="Z88" s="52" t="str">
        <f t="shared" si="18"/>
        <v/>
      </c>
      <c r="AA88" s="51"/>
      <c r="AB88" s="51"/>
    </row>
    <row r="89" spans="2:28" x14ac:dyDescent="0.25">
      <c r="B89" s="75" t="str">
        <f t="shared" si="23"/>
        <v/>
      </c>
      <c r="C89" s="93"/>
      <c r="D89" s="93"/>
      <c r="E89" s="94"/>
      <c r="F89" s="94"/>
      <c r="G89" s="94"/>
      <c r="H89" s="94"/>
      <c r="I89" s="94"/>
      <c r="J89" s="82" t="str">
        <f t="shared" si="22"/>
        <v/>
      </c>
      <c r="K89" s="82" t="str">
        <f t="shared" si="15"/>
        <v/>
      </c>
      <c r="L89" s="76" t="str">
        <f t="shared" si="19"/>
        <v/>
      </c>
      <c r="M89" s="72" t="str">
        <f t="shared" si="16"/>
        <v/>
      </c>
      <c r="N89" s="20"/>
      <c r="O89" s="95"/>
      <c r="P89" s="95"/>
      <c r="Q89" s="83" t="str">
        <f t="shared" si="13"/>
        <v/>
      </c>
      <c r="R89" s="207" t="str">
        <f t="shared" si="20"/>
        <v/>
      </c>
      <c r="S89" s="205" t="str">
        <f t="shared" si="21"/>
        <v/>
      </c>
      <c r="T89" s="78" t="str">
        <f t="shared" si="14"/>
        <v/>
      </c>
      <c r="U89" s="20"/>
      <c r="V89" s="95"/>
      <c r="W89" s="225"/>
      <c r="X89" s="51"/>
      <c r="Y89" s="52" t="str">
        <f t="shared" si="17"/>
        <v/>
      </c>
      <c r="Z89" s="52" t="str">
        <f t="shared" si="18"/>
        <v/>
      </c>
      <c r="AA89" s="51"/>
      <c r="AB89" s="51"/>
    </row>
    <row r="90" spans="2:28" x14ac:dyDescent="0.25">
      <c r="B90" s="75" t="str">
        <f t="shared" si="23"/>
        <v/>
      </c>
      <c r="C90" s="91"/>
      <c r="D90" s="92"/>
      <c r="E90" s="92"/>
      <c r="F90" s="92"/>
      <c r="G90" s="92"/>
      <c r="H90" s="92"/>
      <c r="I90" s="92"/>
      <c r="J90" s="80" t="str">
        <f t="shared" si="22"/>
        <v/>
      </c>
      <c r="K90" s="80" t="str">
        <f t="shared" si="15"/>
        <v/>
      </c>
      <c r="L90" s="71" t="str">
        <f t="shared" si="19"/>
        <v/>
      </c>
      <c r="M90" s="72" t="str">
        <f t="shared" si="16"/>
        <v/>
      </c>
      <c r="N90" s="20"/>
      <c r="O90" s="97"/>
      <c r="P90" s="97"/>
      <c r="Q90" s="81" t="str">
        <f t="shared" si="13"/>
        <v/>
      </c>
      <c r="R90" s="206" t="str">
        <f t="shared" si="20"/>
        <v/>
      </c>
      <c r="S90" s="74" t="str">
        <f t="shared" si="21"/>
        <v/>
      </c>
      <c r="T90" s="72" t="str">
        <f t="shared" si="14"/>
        <v/>
      </c>
      <c r="U90" s="20"/>
      <c r="V90" s="97"/>
      <c r="W90" s="225"/>
      <c r="X90" s="51"/>
      <c r="Y90" s="52" t="str">
        <f t="shared" si="17"/>
        <v/>
      </c>
      <c r="Z90" s="52" t="str">
        <f t="shared" si="18"/>
        <v/>
      </c>
      <c r="AA90" s="51"/>
      <c r="AB90" s="51"/>
    </row>
    <row r="91" spans="2:28" x14ac:dyDescent="0.25">
      <c r="B91" s="75" t="str">
        <f t="shared" si="23"/>
        <v/>
      </c>
      <c r="C91" s="93"/>
      <c r="D91" s="93"/>
      <c r="E91" s="94"/>
      <c r="F91" s="94"/>
      <c r="G91" s="94"/>
      <c r="H91" s="94"/>
      <c r="I91" s="94"/>
      <c r="J91" s="82" t="str">
        <f t="shared" si="22"/>
        <v/>
      </c>
      <c r="K91" s="82" t="str">
        <f t="shared" si="15"/>
        <v/>
      </c>
      <c r="L91" s="76" t="str">
        <f t="shared" si="19"/>
        <v/>
      </c>
      <c r="M91" s="72" t="str">
        <f t="shared" si="16"/>
        <v/>
      </c>
      <c r="N91" s="20"/>
      <c r="O91" s="95"/>
      <c r="P91" s="95"/>
      <c r="Q91" s="83" t="str">
        <f t="shared" si="13"/>
        <v/>
      </c>
      <c r="R91" s="207" t="str">
        <f t="shared" si="20"/>
        <v/>
      </c>
      <c r="S91" s="205" t="str">
        <f t="shared" si="21"/>
        <v/>
      </c>
      <c r="T91" s="78" t="str">
        <f t="shared" si="14"/>
        <v/>
      </c>
      <c r="U91" s="20"/>
      <c r="V91" s="95"/>
      <c r="W91" s="225"/>
      <c r="X91" s="51"/>
      <c r="Y91" s="52" t="str">
        <f t="shared" si="17"/>
        <v/>
      </c>
      <c r="Z91" s="52" t="str">
        <f t="shared" si="18"/>
        <v/>
      </c>
      <c r="AA91" s="51"/>
      <c r="AB91" s="51"/>
    </row>
    <row r="92" spans="2:28" x14ac:dyDescent="0.25">
      <c r="B92" s="75" t="str">
        <f t="shared" si="23"/>
        <v/>
      </c>
      <c r="C92" s="91"/>
      <c r="D92" s="92"/>
      <c r="E92" s="92"/>
      <c r="F92" s="92"/>
      <c r="G92" s="92"/>
      <c r="H92" s="92"/>
      <c r="I92" s="92"/>
      <c r="J92" s="80" t="str">
        <f t="shared" si="22"/>
        <v/>
      </c>
      <c r="K92" s="80" t="str">
        <f t="shared" si="15"/>
        <v/>
      </c>
      <c r="L92" s="71" t="str">
        <f t="shared" si="19"/>
        <v/>
      </c>
      <c r="M92" s="72" t="str">
        <f t="shared" si="16"/>
        <v/>
      </c>
      <c r="N92" s="20"/>
      <c r="O92" s="97"/>
      <c r="P92" s="97"/>
      <c r="Q92" s="81" t="str">
        <f t="shared" si="13"/>
        <v/>
      </c>
      <c r="R92" s="206" t="str">
        <f t="shared" si="20"/>
        <v/>
      </c>
      <c r="S92" s="74" t="str">
        <f t="shared" si="21"/>
        <v/>
      </c>
      <c r="T92" s="72" t="str">
        <f t="shared" si="14"/>
        <v/>
      </c>
      <c r="U92" s="20"/>
      <c r="V92" s="97"/>
      <c r="W92" s="225"/>
      <c r="X92" s="51"/>
      <c r="Y92" s="52" t="str">
        <f t="shared" si="17"/>
        <v/>
      </c>
      <c r="Z92" s="52" t="str">
        <f t="shared" si="18"/>
        <v/>
      </c>
      <c r="AA92" s="51"/>
      <c r="AB92" s="51"/>
    </row>
    <row r="93" spans="2:28" x14ac:dyDescent="0.25">
      <c r="B93" s="75" t="str">
        <f t="shared" si="23"/>
        <v/>
      </c>
      <c r="C93" s="93"/>
      <c r="D93" s="93"/>
      <c r="E93" s="94"/>
      <c r="F93" s="94"/>
      <c r="G93" s="94"/>
      <c r="H93" s="94"/>
      <c r="I93" s="94"/>
      <c r="J93" s="82" t="str">
        <f t="shared" si="22"/>
        <v/>
      </c>
      <c r="K93" s="82" t="str">
        <f t="shared" si="15"/>
        <v/>
      </c>
      <c r="L93" s="76" t="str">
        <f t="shared" si="19"/>
        <v/>
      </c>
      <c r="M93" s="72" t="str">
        <f t="shared" si="16"/>
        <v/>
      </c>
      <c r="N93" s="20"/>
      <c r="O93" s="95"/>
      <c r="P93" s="95"/>
      <c r="Q93" s="83" t="str">
        <f t="shared" si="13"/>
        <v/>
      </c>
      <c r="R93" s="207" t="str">
        <f t="shared" si="20"/>
        <v/>
      </c>
      <c r="S93" s="205" t="str">
        <f t="shared" si="21"/>
        <v/>
      </c>
      <c r="T93" s="78" t="str">
        <f t="shared" si="14"/>
        <v/>
      </c>
      <c r="U93" s="20"/>
      <c r="V93" s="95"/>
      <c r="W93" s="225"/>
      <c r="X93" s="51"/>
      <c r="Y93" s="52" t="str">
        <f t="shared" si="17"/>
        <v/>
      </c>
      <c r="Z93" s="52" t="str">
        <f t="shared" si="18"/>
        <v/>
      </c>
      <c r="AA93" s="51"/>
      <c r="AB93" s="51"/>
    </row>
    <row r="94" spans="2:28" x14ac:dyDescent="0.25">
      <c r="B94" s="75" t="str">
        <f t="shared" si="23"/>
        <v/>
      </c>
      <c r="C94" s="91"/>
      <c r="D94" s="92"/>
      <c r="E94" s="92"/>
      <c r="F94" s="92"/>
      <c r="G94" s="92"/>
      <c r="H94" s="92"/>
      <c r="I94" s="92"/>
      <c r="J94" s="84" t="str">
        <f t="shared" si="22"/>
        <v/>
      </c>
      <c r="K94" s="84" t="str">
        <f t="shared" si="15"/>
        <v/>
      </c>
      <c r="L94" s="71" t="str">
        <f t="shared" si="19"/>
        <v/>
      </c>
      <c r="M94" s="72" t="str">
        <f t="shared" si="16"/>
        <v/>
      </c>
      <c r="N94" s="20"/>
      <c r="O94" s="97"/>
      <c r="P94" s="97"/>
      <c r="Q94" s="81" t="str">
        <f t="shared" si="13"/>
        <v/>
      </c>
      <c r="R94" s="206" t="str">
        <f t="shared" si="20"/>
        <v/>
      </c>
      <c r="S94" s="74" t="str">
        <f t="shared" si="21"/>
        <v/>
      </c>
      <c r="T94" s="72" t="str">
        <f t="shared" si="14"/>
        <v/>
      </c>
      <c r="U94" s="20"/>
      <c r="V94" s="97"/>
      <c r="W94" s="225"/>
      <c r="X94" s="51"/>
      <c r="Y94" s="52" t="str">
        <f t="shared" si="17"/>
        <v/>
      </c>
      <c r="Z94" s="52" t="str">
        <f t="shared" si="18"/>
        <v/>
      </c>
      <c r="AA94" s="51"/>
      <c r="AB94" s="51"/>
    </row>
    <row r="95" spans="2:28" x14ac:dyDescent="0.25">
      <c r="B95" s="75" t="str">
        <f t="shared" si="23"/>
        <v/>
      </c>
      <c r="C95" s="93"/>
      <c r="D95" s="93"/>
      <c r="E95" s="94"/>
      <c r="F95" s="94"/>
      <c r="G95" s="94"/>
      <c r="H95" s="94"/>
      <c r="I95" s="94"/>
      <c r="J95" s="82" t="str">
        <f t="shared" si="22"/>
        <v/>
      </c>
      <c r="K95" s="82" t="str">
        <f t="shared" si="15"/>
        <v/>
      </c>
      <c r="L95" s="76" t="str">
        <f t="shared" si="19"/>
        <v/>
      </c>
      <c r="M95" s="72" t="str">
        <f t="shared" si="16"/>
        <v/>
      </c>
      <c r="N95" s="20"/>
      <c r="O95" s="95"/>
      <c r="P95" s="95"/>
      <c r="Q95" s="83" t="str">
        <f t="shared" si="13"/>
        <v/>
      </c>
      <c r="R95" s="207" t="str">
        <f t="shared" si="20"/>
        <v/>
      </c>
      <c r="S95" s="205" t="str">
        <f t="shared" si="21"/>
        <v/>
      </c>
      <c r="T95" s="78" t="str">
        <f t="shared" si="14"/>
        <v/>
      </c>
      <c r="U95" s="20"/>
      <c r="V95" s="95"/>
      <c r="W95" s="225"/>
      <c r="X95" s="51"/>
      <c r="Y95" s="52" t="str">
        <f t="shared" si="17"/>
        <v/>
      </c>
      <c r="Z95" s="52" t="str">
        <f t="shared" si="18"/>
        <v/>
      </c>
      <c r="AA95" s="51"/>
      <c r="AB95" s="51"/>
    </row>
    <row r="96" spans="2:28" x14ac:dyDescent="0.25">
      <c r="B96" s="75" t="str">
        <f t="shared" si="23"/>
        <v/>
      </c>
      <c r="C96" s="91"/>
      <c r="D96" s="92"/>
      <c r="E96" s="92"/>
      <c r="F96" s="92"/>
      <c r="G96" s="92"/>
      <c r="H96" s="92"/>
      <c r="I96" s="92"/>
      <c r="J96" s="80" t="str">
        <f t="shared" si="22"/>
        <v/>
      </c>
      <c r="K96" s="80" t="str">
        <f t="shared" si="15"/>
        <v/>
      </c>
      <c r="L96" s="71" t="str">
        <f t="shared" si="19"/>
        <v/>
      </c>
      <c r="M96" s="72" t="str">
        <f t="shared" si="16"/>
        <v/>
      </c>
      <c r="N96" s="20"/>
      <c r="O96" s="97"/>
      <c r="P96" s="97"/>
      <c r="Q96" s="81" t="str">
        <f t="shared" si="13"/>
        <v/>
      </c>
      <c r="R96" s="206" t="str">
        <f t="shared" si="20"/>
        <v/>
      </c>
      <c r="S96" s="74" t="str">
        <f t="shared" si="21"/>
        <v/>
      </c>
      <c r="T96" s="72" t="str">
        <f t="shared" si="14"/>
        <v/>
      </c>
      <c r="U96" s="20"/>
      <c r="V96" s="97"/>
      <c r="W96" s="225"/>
      <c r="X96" s="51"/>
      <c r="Y96" s="52" t="str">
        <f t="shared" si="17"/>
        <v/>
      </c>
      <c r="Z96" s="52" t="str">
        <f t="shared" si="18"/>
        <v/>
      </c>
      <c r="AA96" s="51"/>
      <c r="AB96" s="51"/>
    </row>
    <row r="97" spans="2:28" x14ac:dyDescent="0.25">
      <c r="B97" s="75" t="str">
        <f t="shared" si="23"/>
        <v/>
      </c>
      <c r="C97" s="93"/>
      <c r="D97" s="93"/>
      <c r="E97" s="94"/>
      <c r="F97" s="94"/>
      <c r="G97" s="94"/>
      <c r="H97" s="94"/>
      <c r="I97" s="94"/>
      <c r="J97" s="82" t="str">
        <f t="shared" si="22"/>
        <v/>
      </c>
      <c r="K97" s="82" t="str">
        <f t="shared" si="15"/>
        <v/>
      </c>
      <c r="L97" s="76" t="str">
        <f t="shared" si="19"/>
        <v/>
      </c>
      <c r="M97" s="72" t="str">
        <f t="shared" si="16"/>
        <v/>
      </c>
      <c r="N97" s="20"/>
      <c r="O97" s="95"/>
      <c r="P97" s="95"/>
      <c r="Q97" s="83" t="str">
        <f t="shared" si="13"/>
        <v/>
      </c>
      <c r="R97" s="207" t="str">
        <f t="shared" si="20"/>
        <v/>
      </c>
      <c r="S97" s="205" t="str">
        <f t="shared" si="21"/>
        <v/>
      </c>
      <c r="T97" s="78" t="str">
        <f t="shared" si="14"/>
        <v/>
      </c>
      <c r="U97" s="20"/>
      <c r="V97" s="95"/>
      <c r="W97" s="225"/>
      <c r="X97" s="51"/>
      <c r="Y97" s="52" t="str">
        <f t="shared" si="17"/>
        <v/>
      </c>
      <c r="Z97" s="52" t="str">
        <f t="shared" si="18"/>
        <v/>
      </c>
      <c r="AA97" s="51"/>
      <c r="AB97" s="51"/>
    </row>
    <row r="98" spans="2:28" x14ac:dyDescent="0.25">
      <c r="B98" s="75" t="str">
        <f t="shared" si="23"/>
        <v/>
      </c>
      <c r="C98" s="91"/>
      <c r="D98" s="92"/>
      <c r="E98" s="92"/>
      <c r="F98" s="92"/>
      <c r="G98" s="92"/>
      <c r="H98" s="92"/>
      <c r="I98" s="92"/>
      <c r="J98" s="80" t="str">
        <f t="shared" si="22"/>
        <v/>
      </c>
      <c r="K98" s="80" t="str">
        <f t="shared" si="15"/>
        <v/>
      </c>
      <c r="L98" s="71" t="str">
        <f t="shared" si="19"/>
        <v/>
      </c>
      <c r="M98" s="72" t="str">
        <f t="shared" si="16"/>
        <v/>
      </c>
      <c r="N98" s="20"/>
      <c r="O98" s="97"/>
      <c r="P98" s="97"/>
      <c r="Q98" s="81" t="str">
        <f t="shared" ref="Q98:Q161" si="24">IF(O98="","",AVERAGE(O98:P98))</f>
        <v/>
      </c>
      <c r="R98" s="206" t="str">
        <f t="shared" si="20"/>
        <v/>
      </c>
      <c r="S98" s="74" t="str">
        <f t="shared" si="21"/>
        <v/>
      </c>
      <c r="T98" s="72" t="str">
        <f t="shared" ref="T98:T161" si="25">IF(O98="","",IF(ABS(R98)&lt;=0.001,"i.O.",IF(ABS(S98)&lt;=1.25,"i.O.","n.i.O.")))</f>
        <v/>
      </c>
      <c r="U98" s="20"/>
      <c r="V98" s="97"/>
      <c r="W98" s="225"/>
      <c r="X98" s="51"/>
      <c r="Y98" s="52" t="str">
        <f t="shared" si="17"/>
        <v/>
      </c>
      <c r="Z98" s="52" t="str">
        <f t="shared" si="18"/>
        <v/>
      </c>
      <c r="AA98" s="51"/>
      <c r="AB98" s="51"/>
    </row>
    <row r="99" spans="2:28" x14ac:dyDescent="0.25">
      <c r="B99" s="75" t="str">
        <f t="shared" si="23"/>
        <v/>
      </c>
      <c r="C99" s="93"/>
      <c r="D99" s="93"/>
      <c r="E99" s="94"/>
      <c r="F99" s="94"/>
      <c r="G99" s="94"/>
      <c r="H99" s="94"/>
      <c r="I99" s="94"/>
      <c r="J99" s="82" t="str">
        <f t="shared" si="22"/>
        <v/>
      </c>
      <c r="K99" s="82" t="str">
        <f t="shared" si="15"/>
        <v/>
      </c>
      <c r="L99" s="76" t="str">
        <f t="shared" si="19"/>
        <v/>
      </c>
      <c r="M99" s="72" t="str">
        <f t="shared" si="16"/>
        <v/>
      </c>
      <c r="N99" s="20"/>
      <c r="O99" s="95"/>
      <c r="P99" s="95"/>
      <c r="Q99" s="83" t="str">
        <f t="shared" si="24"/>
        <v/>
      </c>
      <c r="R99" s="207" t="str">
        <f t="shared" si="20"/>
        <v/>
      </c>
      <c r="S99" s="205" t="str">
        <f t="shared" si="21"/>
        <v/>
      </c>
      <c r="T99" s="78" t="str">
        <f t="shared" si="25"/>
        <v/>
      </c>
      <c r="U99" s="20"/>
      <c r="V99" s="95"/>
      <c r="W99" s="225"/>
      <c r="X99" s="51"/>
      <c r="Y99" s="52" t="str">
        <f t="shared" si="17"/>
        <v/>
      </c>
      <c r="Z99" s="52" t="str">
        <f t="shared" si="18"/>
        <v/>
      </c>
      <c r="AA99" s="51"/>
      <c r="AB99" s="51"/>
    </row>
    <row r="100" spans="2:28" x14ac:dyDescent="0.25">
      <c r="B100" s="75" t="str">
        <f t="shared" si="23"/>
        <v/>
      </c>
      <c r="C100" s="91"/>
      <c r="D100" s="92"/>
      <c r="E100" s="92"/>
      <c r="F100" s="92"/>
      <c r="G100" s="92"/>
      <c r="H100" s="92"/>
      <c r="I100" s="92"/>
      <c r="J100" s="84" t="str">
        <f t="shared" si="22"/>
        <v/>
      </c>
      <c r="K100" s="84" t="str">
        <f t="shared" si="15"/>
        <v/>
      </c>
      <c r="L100" s="71" t="str">
        <f t="shared" si="19"/>
        <v/>
      </c>
      <c r="M100" s="72" t="str">
        <f t="shared" si="16"/>
        <v/>
      </c>
      <c r="N100" s="20"/>
      <c r="O100" s="97"/>
      <c r="P100" s="97"/>
      <c r="Q100" s="81" t="str">
        <f t="shared" si="24"/>
        <v/>
      </c>
      <c r="R100" s="206" t="str">
        <f t="shared" si="20"/>
        <v/>
      </c>
      <c r="S100" s="74" t="str">
        <f t="shared" si="21"/>
        <v/>
      </c>
      <c r="T100" s="72" t="str">
        <f t="shared" si="25"/>
        <v/>
      </c>
      <c r="U100" s="20"/>
      <c r="V100" s="97"/>
      <c r="W100" s="225"/>
      <c r="X100" s="51"/>
      <c r="Y100" s="52" t="str">
        <f t="shared" si="17"/>
        <v/>
      </c>
      <c r="Z100" s="52" t="str">
        <f t="shared" si="18"/>
        <v/>
      </c>
      <c r="AA100" s="51"/>
      <c r="AB100" s="51"/>
    </row>
    <row r="101" spans="2:28" x14ac:dyDescent="0.25">
      <c r="B101" s="75" t="str">
        <f t="shared" si="23"/>
        <v/>
      </c>
      <c r="C101" s="93"/>
      <c r="D101" s="93"/>
      <c r="E101" s="94"/>
      <c r="F101" s="94"/>
      <c r="G101" s="94"/>
      <c r="H101" s="94"/>
      <c r="I101" s="94"/>
      <c r="J101" s="82" t="str">
        <f t="shared" si="22"/>
        <v/>
      </c>
      <c r="K101" s="82" t="str">
        <f t="shared" si="15"/>
        <v/>
      </c>
      <c r="L101" s="76" t="str">
        <f t="shared" si="19"/>
        <v/>
      </c>
      <c r="M101" s="72" t="str">
        <f t="shared" si="16"/>
        <v/>
      </c>
      <c r="N101" s="20"/>
      <c r="O101" s="95"/>
      <c r="P101" s="95"/>
      <c r="Q101" s="83" t="str">
        <f t="shared" si="24"/>
        <v/>
      </c>
      <c r="R101" s="207" t="str">
        <f t="shared" si="20"/>
        <v/>
      </c>
      <c r="S101" s="205" t="str">
        <f t="shared" si="21"/>
        <v/>
      </c>
      <c r="T101" s="78" t="str">
        <f t="shared" si="25"/>
        <v/>
      </c>
      <c r="U101" s="20"/>
      <c r="V101" s="95"/>
      <c r="W101" s="225"/>
      <c r="X101" s="51"/>
      <c r="Y101" s="52" t="str">
        <f t="shared" si="17"/>
        <v/>
      </c>
      <c r="Z101" s="52" t="str">
        <f t="shared" si="18"/>
        <v/>
      </c>
      <c r="AA101" s="51"/>
      <c r="AB101" s="51"/>
    </row>
    <row r="102" spans="2:28" x14ac:dyDescent="0.25">
      <c r="B102" s="75" t="str">
        <f t="shared" si="23"/>
        <v/>
      </c>
      <c r="C102" s="91"/>
      <c r="D102" s="92"/>
      <c r="E102" s="92"/>
      <c r="F102" s="92"/>
      <c r="G102" s="92"/>
      <c r="H102" s="92"/>
      <c r="I102" s="92"/>
      <c r="J102" s="80" t="str">
        <f t="shared" si="22"/>
        <v/>
      </c>
      <c r="K102" s="80" t="str">
        <f t="shared" si="15"/>
        <v/>
      </c>
      <c r="L102" s="71" t="str">
        <f t="shared" si="19"/>
        <v/>
      </c>
      <c r="M102" s="72" t="str">
        <f t="shared" si="16"/>
        <v/>
      </c>
      <c r="N102" s="20"/>
      <c r="O102" s="97"/>
      <c r="P102" s="97"/>
      <c r="Q102" s="81" t="str">
        <f t="shared" si="24"/>
        <v/>
      </c>
      <c r="R102" s="206" t="str">
        <f t="shared" si="20"/>
        <v/>
      </c>
      <c r="S102" s="74" t="str">
        <f t="shared" si="21"/>
        <v/>
      </c>
      <c r="T102" s="72" t="str">
        <f t="shared" si="25"/>
        <v/>
      </c>
      <c r="U102" s="20"/>
      <c r="V102" s="97"/>
      <c r="W102" s="225"/>
      <c r="X102" s="51"/>
      <c r="Y102" s="52" t="str">
        <f t="shared" si="17"/>
        <v/>
      </c>
      <c r="Z102" s="52" t="str">
        <f t="shared" si="18"/>
        <v/>
      </c>
      <c r="AA102" s="51"/>
      <c r="AB102" s="51"/>
    </row>
    <row r="103" spans="2:28" x14ac:dyDescent="0.25">
      <c r="B103" s="75" t="str">
        <f t="shared" si="23"/>
        <v/>
      </c>
      <c r="C103" s="93"/>
      <c r="D103" s="93"/>
      <c r="E103" s="94"/>
      <c r="F103" s="94"/>
      <c r="G103" s="94"/>
      <c r="H103" s="94"/>
      <c r="I103" s="94"/>
      <c r="J103" s="82" t="str">
        <f t="shared" si="22"/>
        <v/>
      </c>
      <c r="K103" s="82" t="str">
        <f t="shared" si="15"/>
        <v/>
      </c>
      <c r="L103" s="76" t="str">
        <f t="shared" si="19"/>
        <v/>
      </c>
      <c r="M103" s="72" t="str">
        <f t="shared" si="16"/>
        <v/>
      </c>
      <c r="N103" s="20"/>
      <c r="O103" s="95"/>
      <c r="P103" s="95"/>
      <c r="Q103" s="83" t="str">
        <f t="shared" si="24"/>
        <v/>
      </c>
      <c r="R103" s="207" t="str">
        <f t="shared" si="20"/>
        <v/>
      </c>
      <c r="S103" s="205" t="str">
        <f t="shared" si="21"/>
        <v/>
      </c>
      <c r="T103" s="78" t="str">
        <f t="shared" si="25"/>
        <v/>
      </c>
      <c r="U103" s="20"/>
      <c r="V103" s="95"/>
      <c r="W103" s="225"/>
      <c r="X103" s="51"/>
      <c r="Y103" s="52" t="str">
        <f t="shared" si="17"/>
        <v/>
      </c>
      <c r="Z103" s="52" t="str">
        <f t="shared" si="18"/>
        <v/>
      </c>
      <c r="AA103" s="51"/>
      <c r="AB103" s="51"/>
    </row>
    <row r="104" spans="2:28" x14ac:dyDescent="0.25">
      <c r="B104" s="75" t="str">
        <f t="shared" si="23"/>
        <v/>
      </c>
      <c r="C104" s="91"/>
      <c r="D104" s="92"/>
      <c r="E104" s="92"/>
      <c r="F104" s="92"/>
      <c r="G104" s="92"/>
      <c r="H104" s="92"/>
      <c r="I104" s="92"/>
      <c r="J104" s="80" t="str">
        <f t="shared" si="22"/>
        <v/>
      </c>
      <c r="K104" s="80" t="str">
        <f t="shared" si="15"/>
        <v/>
      </c>
      <c r="L104" s="71" t="str">
        <f t="shared" si="19"/>
        <v/>
      </c>
      <c r="M104" s="72" t="str">
        <f t="shared" si="16"/>
        <v/>
      </c>
      <c r="N104" s="20"/>
      <c r="O104" s="97"/>
      <c r="P104" s="97"/>
      <c r="Q104" s="81" t="str">
        <f t="shared" si="24"/>
        <v/>
      </c>
      <c r="R104" s="206" t="str">
        <f t="shared" si="20"/>
        <v/>
      </c>
      <c r="S104" s="74" t="str">
        <f t="shared" si="21"/>
        <v/>
      </c>
      <c r="T104" s="72" t="str">
        <f t="shared" si="25"/>
        <v/>
      </c>
      <c r="U104" s="20"/>
      <c r="V104" s="97"/>
      <c r="W104" s="225"/>
      <c r="X104" s="51"/>
      <c r="Y104" s="52" t="str">
        <f t="shared" si="17"/>
        <v/>
      </c>
      <c r="Z104" s="52" t="str">
        <f t="shared" si="18"/>
        <v/>
      </c>
      <c r="AA104" s="51"/>
      <c r="AB104" s="51"/>
    </row>
    <row r="105" spans="2:28" x14ac:dyDescent="0.25">
      <c r="B105" s="75" t="str">
        <f t="shared" si="23"/>
        <v/>
      </c>
      <c r="C105" s="93"/>
      <c r="D105" s="93"/>
      <c r="E105" s="94"/>
      <c r="F105" s="94"/>
      <c r="G105" s="94"/>
      <c r="H105" s="94"/>
      <c r="I105" s="94"/>
      <c r="J105" s="82" t="str">
        <f t="shared" si="22"/>
        <v/>
      </c>
      <c r="K105" s="82" t="str">
        <f t="shared" si="15"/>
        <v/>
      </c>
      <c r="L105" s="76" t="str">
        <f t="shared" si="19"/>
        <v/>
      </c>
      <c r="M105" s="72" t="str">
        <f t="shared" si="16"/>
        <v/>
      </c>
      <c r="N105" s="20"/>
      <c r="O105" s="95"/>
      <c r="P105" s="95"/>
      <c r="Q105" s="83" t="str">
        <f t="shared" si="24"/>
        <v/>
      </c>
      <c r="R105" s="207" t="str">
        <f t="shared" si="20"/>
        <v/>
      </c>
      <c r="S105" s="205" t="str">
        <f t="shared" si="21"/>
        <v/>
      </c>
      <c r="T105" s="78" t="str">
        <f t="shared" si="25"/>
        <v/>
      </c>
      <c r="U105" s="20"/>
      <c r="V105" s="95"/>
      <c r="W105" s="225"/>
      <c r="X105" s="51"/>
      <c r="Y105" s="52" t="str">
        <f t="shared" si="17"/>
        <v/>
      </c>
      <c r="Z105" s="52" t="str">
        <f t="shared" si="18"/>
        <v/>
      </c>
      <c r="AA105" s="51"/>
      <c r="AB105" s="51"/>
    </row>
    <row r="106" spans="2:28" x14ac:dyDescent="0.25">
      <c r="B106" s="75" t="str">
        <f t="shared" si="23"/>
        <v/>
      </c>
      <c r="C106" s="91"/>
      <c r="D106" s="92"/>
      <c r="E106" s="92"/>
      <c r="F106" s="92"/>
      <c r="G106" s="92"/>
      <c r="H106" s="92"/>
      <c r="I106" s="92"/>
      <c r="J106" s="84" t="str">
        <f t="shared" si="22"/>
        <v/>
      </c>
      <c r="K106" s="84" t="str">
        <f t="shared" si="15"/>
        <v/>
      </c>
      <c r="L106" s="71" t="str">
        <f t="shared" si="19"/>
        <v/>
      </c>
      <c r="M106" s="72" t="str">
        <f t="shared" si="16"/>
        <v/>
      </c>
      <c r="N106" s="20"/>
      <c r="O106" s="97"/>
      <c r="P106" s="97"/>
      <c r="Q106" s="81" t="str">
        <f t="shared" si="24"/>
        <v/>
      </c>
      <c r="R106" s="206" t="str">
        <f t="shared" si="20"/>
        <v/>
      </c>
      <c r="S106" s="74" t="str">
        <f t="shared" si="21"/>
        <v/>
      </c>
      <c r="T106" s="72" t="str">
        <f t="shared" si="25"/>
        <v/>
      </c>
      <c r="U106" s="20"/>
      <c r="V106" s="97"/>
      <c r="W106" s="225"/>
      <c r="X106" s="51"/>
      <c r="Y106" s="52" t="str">
        <f t="shared" si="17"/>
        <v/>
      </c>
      <c r="Z106" s="52" t="str">
        <f t="shared" si="18"/>
        <v/>
      </c>
      <c r="AA106" s="51"/>
      <c r="AB106" s="51"/>
    </row>
    <row r="107" spans="2:28" x14ac:dyDescent="0.25">
      <c r="B107" s="75" t="str">
        <f t="shared" si="23"/>
        <v/>
      </c>
      <c r="C107" s="93"/>
      <c r="D107" s="93"/>
      <c r="E107" s="94"/>
      <c r="F107" s="94"/>
      <c r="G107" s="94"/>
      <c r="H107" s="94"/>
      <c r="I107" s="94"/>
      <c r="J107" s="82" t="str">
        <f t="shared" si="22"/>
        <v/>
      </c>
      <c r="K107" s="82" t="str">
        <f t="shared" si="15"/>
        <v/>
      </c>
      <c r="L107" s="76" t="str">
        <f t="shared" si="19"/>
        <v/>
      </c>
      <c r="M107" s="72" t="str">
        <f t="shared" si="16"/>
        <v/>
      </c>
      <c r="N107" s="20"/>
      <c r="O107" s="95"/>
      <c r="P107" s="95"/>
      <c r="Q107" s="83" t="str">
        <f t="shared" si="24"/>
        <v/>
      </c>
      <c r="R107" s="207" t="str">
        <f t="shared" si="20"/>
        <v/>
      </c>
      <c r="S107" s="205" t="str">
        <f t="shared" si="21"/>
        <v/>
      </c>
      <c r="T107" s="78" t="str">
        <f t="shared" si="25"/>
        <v/>
      </c>
      <c r="U107" s="20"/>
      <c r="V107" s="95"/>
      <c r="W107" s="225"/>
      <c r="X107" s="51"/>
      <c r="Y107" s="52" t="str">
        <f t="shared" si="17"/>
        <v/>
      </c>
      <c r="Z107" s="52" t="str">
        <f t="shared" si="18"/>
        <v/>
      </c>
      <c r="AA107" s="51"/>
      <c r="AB107" s="51"/>
    </row>
    <row r="108" spans="2:28" x14ac:dyDescent="0.25">
      <c r="B108" s="75" t="str">
        <f t="shared" si="23"/>
        <v/>
      </c>
      <c r="C108" s="91"/>
      <c r="D108" s="92"/>
      <c r="E108" s="92"/>
      <c r="F108" s="92"/>
      <c r="G108" s="92"/>
      <c r="H108" s="92"/>
      <c r="I108" s="92"/>
      <c r="J108" s="80" t="str">
        <f t="shared" si="22"/>
        <v/>
      </c>
      <c r="K108" s="80" t="str">
        <f t="shared" si="15"/>
        <v/>
      </c>
      <c r="L108" s="71" t="str">
        <f t="shared" si="19"/>
        <v/>
      </c>
      <c r="M108" s="72" t="str">
        <f t="shared" si="16"/>
        <v/>
      </c>
      <c r="N108" s="20"/>
      <c r="O108" s="97"/>
      <c r="P108" s="97"/>
      <c r="Q108" s="81" t="str">
        <f t="shared" si="24"/>
        <v/>
      </c>
      <c r="R108" s="206" t="str">
        <f t="shared" si="20"/>
        <v/>
      </c>
      <c r="S108" s="74" t="str">
        <f t="shared" si="21"/>
        <v/>
      </c>
      <c r="T108" s="72" t="str">
        <f t="shared" si="25"/>
        <v/>
      </c>
      <c r="U108" s="20"/>
      <c r="V108" s="97"/>
      <c r="W108" s="225"/>
      <c r="X108" s="51"/>
      <c r="Y108" s="52" t="str">
        <f t="shared" si="17"/>
        <v/>
      </c>
      <c r="Z108" s="52" t="str">
        <f t="shared" si="18"/>
        <v/>
      </c>
      <c r="AA108" s="51"/>
      <c r="AB108" s="51"/>
    </row>
    <row r="109" spans="2:28" x14ac:dyDescent="0.25">
      <c r="B109" s="75" t="str">
        <f t="shared" si="23"/>
        <v/>
      </c>
      <c r="C109" s="93"/>
      <c r="D109" s="93"/>
      <c r="E109" s="94"/>
      <c r="F109" s="94"/>
      <c r="G109" s="94"/>
      <c r="H109" s="94"/>
      <c r="I109" s="94"/>
      <c r="J109" s="82" t="str">
        <f t="shared" si="22"/>
        <v/>
      </c>
      <c r="K109" s="82" t="str">
        <f t="shared" si="15"/>
        <v/>
      </c>
      <c r="L109" s="76" t="str">
        <f t="shared" si="19"/>
        <v/>
      </c>
      <c r="M109" s="72" t="str">
        <f t="shared" si="16"/>
        <v/>
      </c>
      <c r="N109" s="20"/>
      <c r="O109" s="95"/>
      <c r="P109" s="95"/>
      <c r="Q109" s="83" t="str">
        <f t="shared" si="24"/>
        <v/>
      </c>
      <c r="R109" s="207" t="str">
        <f t="shared" si="20"/>
        <v/>
      </c>
      <c r="S109" s="205" t="str">
        <f t="shared" si="21"/>
        <v/>
      </c>
      <c r="T109" s="78" t="str">
        <f t="shared" si="25"/>
        <v/>
      </c>
      <c r="U109" s="20"/>
      <c r="V109" s="95"/>
      <c r="W109" s="225"/>
      <c r="X109" s="51"/>
      <c r="Y109" s="52" t="str">
        <f t="shared" si="17"/>
        <v/>
      </c>
      <c r="Z109" s="52" t="str">
        <f t="shared" si="18"/>
        <v/>
      </c>
      <c r="AA109" s="51"/>
      <c r="AB109" s="51"/>
    </row>
    <row r="110" spans="2:28" x14ac:dyDescent="0.25">
      <c r="B110" s="75" t="str">
        <f t="shared" si="23"/>
        <v/>
      </c>
      <c r="C110" s="91"/>
      <c r="D110" s="92"/>
      <c r="E110" s="92"/>
      <c r="F110" s="92"/>
      <c r="G110" s="92"/>
      <c r="H110" s="92"/>
      <c r="I110" s="92"/>
      <c r="J110" s="80" t="str">
        <f t="shared" si="22"/>
        <v/>
      </c>
      <c r="K110" s="80" t="str">
        <f t="shared" si="15"/>
        <v/>
      </c>
      <c r="L110" s="71" t="str">
        <f t="shared" si="19"/>
        <v/>
      </c>
      <c r="M110" s="72" t="str">
        <f t="shared" si="16"/>
        <v/>
      </c>
      <c r="N110" s="20"/>
      <c r="O110" s="97"/>
      <c r="P110" s="97"/>
      <c r="Q110" s="81" t="str">
        <f t="shared" si="24"/>
        <v/>
      </c>
      <c r="R110" s="206" t="str">
        <f t="shared" si="20"/>
        <v/>
      </c>
      <c r="S110" s="74" t="str">
        <f t="shared" si="21"/>
        <v/>
      </c>
      <c r="T110" s="72" t="str">
        <f t="shared" si="25"/>
        <v/>
      </c>
      <c r="U110" s="20"/>
      <c r="V110" s="97"/>
      <c r="W110" s="225"/>
      <c r="X110" s="51"/>
      <c r="Y110" s="52" t="str">
        <f t="shared" si="17"/>
        <v/>
      </c>
      <c r="Z110" s="52" t="str">
        <f t="shared" si="18"/>
        <v/>
      </c>
      <c r="AA110" s="51"/>
      <c r="AB110" s="51"/>
    </row>
    <row r="111" spans="2:28" x14ac:dyDescent="0.25">
      <c r="B111" s="75" t="str">
        <f t="shared" si="23"/>
        <v/>
      </c>
      <c r="C111" s="93"/>
      <c r="D111" s="93"/>
      <c r="E111" s="94"/>
      <c r="F111" s="94"/>
      <c r="G111" s="94"/>
      <c r="H111" s="94"/>
      <c r="I111" s="94"/>
      <c r="J111" s="82" t="str">
        <f t="shared" si="22"/>
        <v/>
      </c>
      <c r="K111" s="82" t="str">
        <f t="shared" si="15"/>
        <v/>
      </c>
      <c r="L111" s="76" t="str">
        <f t="shared" si="19"/>
        <v/>
      </c>
      <c r="M111" s="72" t="str">
        <f t="shared" si="16"/>
        <v/>
      </c>
      <c r="N111" s="20"/>
      <c r="O111" s="95"/>
      <c r="P111" s="95"/>
      <c r="Q111" s="83" t="str">
        <f t="shared" si="24"/>
        <v/>
      </c>
      <c r="R111" s="207" t="str">
        <f t="shared" si="20"/>
        <v/>
      </c>
      <c r="S111" s="205" t="str">
        <f t="shared" si="21"/>
        <v/>
      </c>
      <c r="T111" s="78" t="str">
        <f t="shared" si="25"/>
        <v/>
      </c>
      <c r="U111" s="20"/>
      <c r="V111" s="95"/>
      <c r="W111" s="225"/>
      <c r="X111" s="51"/>
      <c r="Y111" s="52" t="str">
        <f t="shared" si="17"/>
        <v/>
      </c>
      <c r="Z111" s="52" t="str">
        <f t="shared" si="18"/>
        <v/>
      </c>
      <c r="AA111" s="51"/>
      <c r="AB111" s="51"/>
    </row>
    <row r="112" spans="2:28" x14ac:dyDescent="0.25">
      <c r="B112" s="75" t="str">
        <f t="shared" si="23"/>
        <v/>
      </c>
      <c r="C112" s="91"/>
      <c r="D112" s="92"/>
      <c r="E112" s="92"/>
      <c r="F112" s="92"/>
      <c r="G112" s="92"/>
      <c r="H112" s="92"/>
      <c r="I112" s="92"/>
      <c r="J112" s="84" t="str">
        <f t="shared" si="22"/>
        <v/>
      </c>
      <c r="K112" s="84" t="str">
        <f t="shared" si="15"/>
        <v/>
      </c>
      <c r="L112" s="71" t="str">
        <f t="shared" si="19"/>
        <v/>
      </c>
      <c r="M112" s="72" t="str">
        <f t="shared" si="16"/>
        <v/>
      </c>
      <c r="N112" s="20"/>
      <c r="O112" s="97"/>
      <c r="P112" s="97"/>
      <c r="Q112" s="81" t="str">
        <f t="shared" si="24"/>
        <v/>
      </c>
      <c r="R112" s="206" t="str">
        <f t="shared" si="20"/>
        <v/>
      </c>
      <c r="S112" s="74" t="str">
        <f t="shared" si="21"/>
        <v/>
      </c>
      <c r="T112" s="72" t="str">
        <f t="shared" si="25"/>
        <v/>
      </c>
      <c r="U112" s="20"/>
      <c r="V112" s="97"/>
      <c r="W112" s="225"/>
      <c r="X112" s="51"/>
      <c r="Y112" s="52" t="str">
        <f t="shared" si="17"/>
        <v/>
      </c>
      <c r="Z112" s="52" t="str">
        <f t="shared" si="18"/>
        <v/>
      </c>
      <c r="AA112" s="51"/>
      <c r="AB112" s="51"/>
    </row>
    <row r="113" spans="2:28" x14ac:dyDescent="0.25">
      <c r="B113" s="75" t="str">
        <f t="shared" si="23"/>
        <v/>
      </c>
      <c r="C113" s="93"/>
      <c r="D113" s="93"/>
      <c r="E113" s="94"/>
      <c r="F113" s="94"/>
      <c r="G113" s="94"/>
      <c r="H113" s="94"/>
      <c r="I113" s="94"/>
      <c r="J113" s="82" t="str">
        <f t="shared" si="22"/>
        <v/>
      </c>
      <c r="K113" s="82" t="str">
        <f t="shared" si="15"/>
        <v/>
      </c>
      <c r="L113" s="76" t="str">
        <f t="shared" si="19"/>
        <v/>
      </c>
      <c r="M113" s="72" t="str">
        <f t="shared" si="16"/>
        <v/>
      </c>
      <c r="N113" s="20"/>
      <c r="O113" s="95"/>
      <c r="P113" s="95"/>
      <c r="Q113" s="83" t="str">
        <f t="shared" si="24"/>
        <v/>
      </c>
      <c r="R113" s="207" t="str">
        <f t="shared" si="20"/>
        <v/>
      </c>
      <c r="S113" s="205" t="str">
        <f t="shared" si="21"/>
        <v/>
      </c>
      <c r="T113" s="78" t="str">
        <f t="shared" si="25"/>
        <v/>
      </c>
      <c r="U113" s="20"/>
      <c r="V113" s="95"/>
      <c r="W113" s="225"/>
      <c r="X113" s="51"/>
      <c r="Y113" s="52" t="str">
        <f t="shared" si="17"/>
        <v/>
      </c>
      <c r="Z113" s="52" t="str">
        <f t="shared" si="18"/>
        <v/>
      </c>
      <c r="AA113" s="51"/>
      <c r="AB113" s="51"/>
    </row>
    <row r="114" spans="2:28" x14ac:dyDescent="0.25">
      <c r="B114" s="75" t="str">
        <f t="shared" si="23"/>
        <v/>
      </c>
      <c r="C114" s="91"/>
      <c r="D114" s="92"/>
      <c r="E114" s="92"/>
      <c r="F114" s="92"/>
      <c r="G114" s="92"/>
      <c r="H114" s="92"/>
      <c r="I114" s="92"/>
      <c r="J114" s="80" t="str">
        <f t="shared" si="22"/>
        <v/>
      </c>
      <c r="K114" s="80" t="str">
        <f t="shared" si="15"/>
        <v/>
      </c>
      <c r="L114" s="71" t="str">
        <f t="shared" si="19"/>
        <v/>
      </c>
      <c r="M114" s="72" t="str">
        <f t="shared" si="16"/>
        <v/>
      </c>
      <c r="N114" s="20"/>
      <c r="O114" s="97"/>
      <c r="P114" s="97"/>
      <c r="Q114" s="81" t="str">
        <f t="shared" si="24"/>
        <v/>
      </c>
      <c r="R114" s="206" t="str">
        <f t="shared" si="20"/>
        <v/>
      </c>
      <c r="S114" s="74" t="str">
        <f t="shared" si="21"/>
        <v/>
      </c>
      <c r="T114" s="72" t="str">
        <f t="shared" si="25"/>
        <v/>
      </c>
      <c r="U114" s="20"/>
      <c r="V114" s="97"/>
      <c r="W114" s="225"/>
      <c r="X114" s="51"/>
      <c r="Y114" s="52" t="str">
        <f t="shared" si="17"/>
        <v/>
      </c>
      <c r="Z114" s="52" t="str">
        <f t="shared" si="18"/>
        <v/>
      </c>
      <c r="AA114" s="51"/>
      <c r="AB114" s="51"/>
    </row>
    <row r="115" spans="2:28" x14ac:dyDescent="0.25">
      <c r="B115" s="75" t="str">
        <f t="shared" si="23"/>
        <v/>
      </c>
      <c r="C115" s="93"/>
      <c r="D115" s="93"/>
      <c r="E115" s="94"/>
      <c r="F115" s="94"/>
      <c r="G115" s="94"/>
      <c r="H115" s="94"/>
      <c r="I115" s="94"/>
      <c r="J115" s="82" t="str">
        <f t="shared" si="22"/>
        <v/>
      </c>
      <c r="K115" s="82" t="str">
        <f t="shared" si="15"/>
        <v/>
      </c>
      <c r="L115" s="76" t="str">
        <f t="shared" si="19"/>
        <v/>
      </c>
      <c r="M115" s="72" t="str">
        <f t="shared" si="16"/>
        <v/>
      </c>
      <c r="N115" s="20"/>
      <c r="O115" s="95"/>
      <c r="P115" s="95"/>
      <c r="Q115" s="83" t="str">
        <f t="shared" si="24"/>
        <v/>
      </c>
      <c r="R115" s="207" t="str">
        <f t="shared" si="20"/>
        <v/>
      </c>
      <c r="S115" s="205" t="str">
        <f t="shared" si="21"/>
        <v/>
      </c>
      <c r="T115" s="78" t="str">
        <f t="shared" si="25"/>
        <v/>
      </c>
      <c r="U115" s="20"/>
      <c r="V115" s="95"/>
      <c r="W115" s="225"/>
      <c r="X115" s="51"/>
      <c r="Y115" s="52" t="str">
        <f t="shared" si="17"/>
        <v/>
      </c>
      <c r="Z115" s="52" t="str">
        <f t="shared" si="18"/>
        <v/>
      </c>
      <c r="AA115" s="51"/>
      <c r="AB115" s="51"/>
    </row>
    <row r="116" spans="2:28" x14ac:dyDescent="0.25">
      <c r="B116" s="75" t="str">
        <f t="shared" si="23"/>
        <v/>
      </c>
      <c r="C116" s="91"/>
      <c r="D116" s="92"/>
      <c r="E116" s="92"/>
      <c r="F116" s="92"/>
      <c r="G116" s="92"/>
      <c r="H116" s="92"/>
      <c r="I116" s="92"/>
      <c r="J116" s="80" t="str">
        <f t="shared" si="22"/>
        <v/>
      </c>
      <c r="K116" s="80" t="str">
        <f t="shared" si="15"/>
        <v/>
      </c>
      <c r="L116" s="71" t="str">
        <f t="shared" si="19"/>
        <v/>
      </c>
      <c r="M116" s="72" t="str">
        <f t="shared" si="16"/>
        <v/>
      </c>
      <c r="N116" s="20"/>
      <c r="O116" s="97"/>
      <c r="P116" s="97"/>
      <c r="Q116" s="81" t="str">
        <f t="shared" si="24"/>
        <v/>
      </c>
      <c r="R116" s="206" t="str">
        <f t="shared" si="20"/>
        <v/>
      </c>
      <c r="S116" s="74" t="str">
        <f t="shared" si="21"/>
        <v/>
      </c>
      <c r="T116" s="72" t="str">
        <f t="shared" si="25"/>
        <v/>
      </c>
      <c r="U116" s="20"/>
      <c r="V116" s="97"/>
      <c r="W116" s="225"/>
      <c r="X116" s="51"/>
      <c r="Y116" s="52" t="str">
        <f t="shared" si="17"/>
        <v/>
      </c>
      <c r="Z116" s="52" t="str">
        <f t="shared" si="18"/>
        <v/>
      </c>
      <c r="AA116" s="51"/>
      <c r="AB116" s="51"/>
    </row>
    <row r="117" spans="2:28" x14ac:dyDescent="0.25">
      <c r="B117" s="75" t="str">
        <f t="shared" si="23"/>
        <v/>
      </c>
      <c r="C117" s="93"/>
      <c r="D117" s="93"/>
      <c r="E117" s="94"/>
      <c r="F117" s="94"/>
      <c r="G117" s="94"/>
      <c r="H117" s="94"/>
      <c r="I117" s="94"/>
      <c r="J117" s="82" t="str">
        <f t="shared" si="22"/>
        <v/>
      </c>
      <c r="K117" s="82" t="str">
        <f t="shared" si="15"/>
        <v/>
      </c>
      <c r="L117" s="76" t="str">
        <f t="shared" si="19"/>
        <v/>
      </c>
      <c r="M117" s="72" t="str">
        <f t="shared" si="16"/>
        <v/>
      </c>
      <c r="N117" s="20"/>
      <c r="O117" s="95"/>
      <c r="P117" s="95"/>
      <c r="Q117" s="83" t="str">
        <f t="shared" si="24"/>
        <v/>
      </c>
      <c r="R117" s="207" t="str">
        <f t="shared" si="20"/>
        <v/>
      </c>
      <c r="S117" s="205" t="str">
        <f t="shared" si="21"/>
        <v/>
      </c>
      <c r="T117" s="78" t="str">
        <f t="shared" si="25"/>
        <v/>
      </c>
      <c r="U117" s="20"/>
      <c r="V117" s="95"/>
      <c r="W117" s="225"/>
      <c r="X117" s="51"/>
      <c r="Y117" s="52" t="str">
        <f t="shared" si="17"/>
        <v/>
      </c>
      <c r="Z117" s="52" t="str">
        <f t="shared" si="18"/>
        <v/>
      </c>
      <c r="AA117" s="51"/>
      <c r="AB117" s="51"/>
    </row>
    <row r="118" spans="2:28" x14ac:dyDescent="0.25">
      <c r="B118" s="75" t="str">
        <f t="shared" si="23"/>
        <v/>
      </c>
      <c r="C118" s="91"/>
      <c r="D118" s="92"/>
      <c r="E118" s="92"/>
      <c r="F118" s="92"/>
      <c r="G118" s="92"/>
      <c r="H118" s="92"/>
      <c r="I118" s="92"/>
      <c r="J118" s="84" t="str">
        <f t="shared" si="22"/>
        <v/>
      </c>
      <c r="K118" s="84" t="str">
        <f t="shared" si="15"/>
        <v/>
      </c>
      <c r="L118" s="71" t="str">
        <f t="shared" si="19"/>
        <v/>
      </c>
      <c r="M118" s="72" t="str">
        <f t="shared" si="16"/>
        <v/>
      </c>
      <c r="N118" s="20"/>
      <c r="O118" s="97"/>
      <c r="P118" s="97"/>
      <c r="Q118" s="81" t="str">
        <f t="shared" si="24"/>
        <v/>
      </c>
      <c r="R118" s="206" t="str">
        <f t="shared" si="20"/>
        <v/>
      </c>
      <c r="S118" s="74" t="str">
        <f t="shared" si="21"/>
        <v/>
      </c>
      <c r="T118" s="72" t="str">
        <f t="shared" si="25"/>
        <v/>
      </c>
      <c r="U118" s="20"/>
      <c r="V118" s="97"/>
      <c r="W118" s="225"/>
      <c r="X118" s="51"/>
      <c r="Y118" s="52" t="str">
        <f t="shared" si="17"/>
        <v/>
      </c>
      <c r="Z118" s="52" t="str">
        <f t="shared" si="18"/>
        <v/>
      </c>
      <c r="AA118" s="51"/>
      <c r="AB118" s="51"/>
    </row>
    <row r="119" spans="2:28" x14ac:dyDescent="0.25">
      <c r="B119" s="75" t="str">
        <f t="shared" si="23"/>
        <v/>
      </c>
      <c r="C119" s="93"/>
      <c r="D119" s="93"/>
      <c r="E119" s="94"/>
      <c r="F119" s="94"/>
      <c r="G119" s="94"/>
      <c r="H119" s="94"/>
      <c r="I119" s="94"/>
      <c r="J119" s="82" t="str">
        <f t="shared" si="22"/>
        <v/>
      </c>
      <c r="K119" s="82" t="str">
        <f t="shared" si="15"/>
        <v/>
      </c>
      <c r="L119" s="76" t="str">
        <f t="shared" si="19"/>
        <v/>
      </c>
      <c r="M119" s="72" t="str">
        <f t="shared" si="16"/>
        <v/>
      </c>
      <c r="N119" s="20"/>
      <c r="O119" s="95"/>
      <c r="P119" s="95"/>
      <c r="Q119" s="83" t="str">
        <f t="shared" si="24"/>
        <v/>
      </c>
      <c r="R119" s="207" t="str">
        <f t="shared" si="20"/>
        <v/>
      </c>
      <c r="S119" s="205" t="str">
        <f t="shared" si="21"/>
        <v/>
      </c>
      <c r="T119" s="78" t="str">
        <f t="shared" si="25"/>
        <v/>
      </c>
      <c r="U119" s="20"/>
      <c r="V119" s="95"/>
      <c r="W119" s="225"/>
      <c r="X119" s="51"/>
      <c r="Y119" s="52" t="str">
        <f t="shared" si="17"/>
        <v/>
      </c>
      <c r="Z119" s="52" t="str">
        <f t="shared" si="18"/>
        <v/>
      </c>
      <c r="AA119" s="51"/>
      <c r="AB119" s="51"/>
    </row>
    <row r="120" spans="2:28" x14ac:dyDescent="0.25">
      <c r="B120" s="75" t="str">
        <f t="shared" si="23"/>
        <v/>
      </c>
      <c r="C120" s="91"/>
      <c r="D120" s="92"/>
      <c r="E120" s="92"/>
      <c r="F120" s="92"/>
      <c r="G120" s="92"/>
      <c r="H120" s="92"/>
      <c r="I120" s="92"/>
      <c r="J120" s="80" t="str">
        <f t="shared" si="22"/>
        <v/>
      </c>
      <c r="K120" s="80" t="str">
        <f t="shared" si="15"/>
        <v/>
      </c>
      <c r="L120" s="71" t="str">
        <f t="shared" si="19"/>
        <v/>
      </c>
      <c r="M120" s="72" t="str">
        <f t="shared" si="16"/>
        <v/>
      </c>
      <c r="N120" s="20"/>
      <c r="O120" s="97"/>
      <c r="P120" s="97"/>
      <c r="Q120" s="81" t="str">
        <f t="shared" si="24"/>
        <v/>
      </c>
      <c r="R120" s="206" t="str">
        <f t="shared" si="20"/>
        <v/>
      </c>
      <c r="S120" s="74" t="str">
        <f t="shared" si="21"/>
        <v/>
      </c>
      <c r="T120" s="72" t="str">
        <f t="shared" si="25"/>
        <v/>
      </c>
      <c r="U120" s="20"/>
      <c r="V120" s="97"/>
      <c r="W120" s="225"/>
      <c r="X120" s="51"/>
      <c r="Y120" s="52" t="str">
        <f t="shared" si="17"/>
        <v/>
      </c>
      <c r="Z120" s="52" t="str">
        <f t="shared" si="18"/>
        <v/>
      </c>
      <c r="AA120" s="51"/>
      <c r="AB120" s="51"/>
    </row>
    <row r="121" spans="2:28" x14ac:dyDescent="0.25">
      <c r="B121" s="75" t="str">
        <f t="shared" si="23"/>
        <v/>
      </c>
      <c r="C121" s="93"/>
      <c r="D121" s="93"/>
      <c r="E121" s="94"/>
      <c r="F121" s="94"/>
      <c r="G121" s="94"/>
      <c r="H121" s="94"/>
      <c r="I121" s="94"/>
      <c r="J121" s="82" t="str">
        <f t="shared" si="22"/>
        <v/>
      </c>
      <c r="K121" s="82" t="str">
        <f t="shared" si="15"/>
        <v/>
      </c>
      <c r="L121" s="76" t="str">
        <f t="shared" si="19"/>
        <v/>
      </c>
      <c r="M121" s="72" t="str">
        <f t="shared" si="16"/>
        <v/>
      </c>
      <c r="N121" s="20"/>
      <c r="O121" s="95"/>
      <c r="P121" s="95"/>
      <c r="Q121" s="83" t="str">
        <f t="shared" si="24"/>
        <v/>
      </c>
      <c r="R121" s="207" t="str">
        <f t="shared" si="20"/>
        <v/>
      </c>
      <c r="S121" s="205" t="str">
        <f t="shared" si="21"/>
        <v/>
      </c>
      <c r="T121" s="78" t="str">
        <f t="shared" si="25"/>
        <v/>
      </c>
      <c r="U121" s="20"/>
      <c r="V121" s="95"/>
      <c r="W121" s="225"/>
      <c r="X121" s="51"/>
      <c r="Y121" s="52" t="str">
        <f t="shared" si="17"/>
        <v/>
      </c>
      <c r="Z121" s="52" t="str">
        <f t="shared" si="18"/>
        <v/>
      </c>
      <c r="AA121" s="51"/>
      <c r="AB121" s="51"/>
    </row>
    <row r="122" spans="2:28" x14ac:dyDescent="0.25">
      <c r="B122" s="75" t="str">
        <f t="shared" si="23"/>
        <v/>
      </c>
      <c r="C122" s="91"/>
      <c r="D122" s="92"/>
      <c r="E122" s="92"/>
      <c r="F122" s="92"/>
      <c r="G122" s="92"/>
      <c r="H122" s="92"/>
      <c r="I122" s="92"/>
      <c r="J122" s="80" t="str">
        <f t="shared" si="22"/>
        <v/>
      </c>
      <c r="K122" s="80" t="str">
        <f t="shared" si="15"/>
        <v/>
      </c>
      <c r="L122" s="71" t="str">
        <f t="shared" si="19"/>
        <v/>
      </c>
      <c r="M122" s="72" t="str">
        <f t="shared" si="16"/>
        <v/>
      </c>
      <c r="N122" s="20"/>
      <c r="O122" s="97"/>
      <c r="P122" s="97"/>
      <c r="Q122" s="81" t="str">
        <f t="shared" si="24"/>
        <v/>
      </c>
      <c r="R122" s="206" t="str">
        <f t="shared" si="20"/>
        <v/>
      </c>
      <c r="S122" s="74" t="str">
        <f t="shared" si="21"/>
        <v/>
      </c>
      <c r="T122" s="72" t="str">
        <f t="shared" si="25"/>
        <v/>
      </c>
      <c r="U122" s="20"/>
      <c r="V122" s="97"/>
      <c r="W122" s="225"/>
      <c r="X122" s="51"/>
      <c r="Y122" s="52" t="str">
        <f t="shared" si="17"/>
        <v/>
      </c>
      <c r="Z122" s="52" t="str">
        <f t="shared" si="18"/>
        <v/>
      </c>
      <c r="AA122" s="51"/>
      <c r="AB122" s="51"/>
    </row>
    <row r="123" spans="2:28" x14ac:dyDescent="0.25">
      <c r="B123" s="75" t="str">
        <f t="shared" si="23"/>
        <v/>
      </c>
      <c r="C123" s="93"/>
      <c r="D123" s="93"/>
      <c r="E123" s="94"/>
      <c r="F123" s="94"/>
      <c r="G123" s="94"/>
      <c r="H123" s="94"/>
      <c r="I123" s="94"/>
      <c r="J123" s="82" t="str">
        <f t="shared" si="22"/>
        <v/>
      </c>
      <c r="K123" s="82" t="str">
        <f t="shared" si="15"/>
        <v/>
      </c>
      <c r="L123" s="76" t="str">
        <f t="shared" si="19"/>
        <v/>
      </c>
      <c r="M123" s="72" t="str">
        <f t="shared" si="16"/>
        <v/>
      </c>
      <c r="N123" s="20"/>
      <c r="O123" s="95"/>
      <c r="P123" s="95"/>
      <c r="Q123" s="83" t="str">
        <f t="shared" si="24"/>
        <v/>
      </c>
      <c r="R123" s="207" t="str">
        <f t="shared" si="20"/>
        <v/>
      </c>
      <c r="S123" s="205" t="str">
        <f t="shared" si="21"/>
        <v/>
      </c>
      <c r="T123" s="78" t="str">
        <f t="shared" si="25"/>
        <v/>
      </c>
      <c r="U123" s="20"/>
      <c r="V123" s="95"/>
      <c r="W123" s="225"/>
      <c r="X123" s="51"/>
      <c r="Y123" s="52" t="str">
        <f t="shared" si="17"/>
        <v/>
      </c>
      <c r="Z123" s="52" t="str">
        <f t="shared" si="18"/>
        <v/>
      </c>
      <c r="AA123" s="51"/>
      <c r="AB123" s="51"/>
    </row>
    <row r="124" spans="2:28" x14ac:dyDescent="0.25">
      <c r="B124" s="75" t="str">
        <f t="shared" si="23"/>
        <v/>
      </c>
      <c r="C124" s="91"/>
      <c r="D124" s="92"/>
      <c r="E124" s="92"/>
      <c r="F124" s="92"/>
      <c r="G124" s="92"/>
      <c r="H124" s="92"/>
      <c r="I124" s="92"/>
      <c r="J124" s="84" t="str">
        <f t="shared" si="22"/>
        <v/>
      </c>
      <c r="K124" s="84" t="str">
        <f t="shared" si="15"/>
        <v/>
      </c>
      <c r="L124" s="71" t="str">
        <f t="shared" si="19"/>
        <v/>
      </c>
      <c r="M124" s="72" t="str">
        <f t="shared" si="16"/>
        <v/>
      </c>
      <c r="N124" s="20"/>
      <c r="O124" s="97"/>
      <c r="P124" s="97"/>
      <c r="Q124" s="81" t="str">
        <f t="shared" si="24"/>
        <v/>
      </c>
      <c r="R124" s="206" t="str">
        <f t="shared" si="20"/>
        <v/>
      </c>
      <c r="S124" s="74" t="str">
        <f t="shared" si="21"/>
        <v/>
      </c>
      <c r="T124" s="72" t="str">
        <f t="shared" si="25"/>
        <v/>
      </c>
      <c r="U124" s="20"/>
      <c r="V124" s="97"/>
      <c r="W124" s="225"/>
      <c r="X124" s="51"/>
      <c r="Y124" s="52" t="str">
        <f t="shared" si="17"/>
        <v/>
      </c>
      <c r="Z124" s="52" t="str">
        <f t="shared" si="18"/>
        <v/>
      </c>
      <c r="AA124" s="51"/>
      <c r="AB124" s="51"/>
    </row>
    <row r="125" spans="2:28" x14ac:dyDescent="0.25">
      <c r="B125" s="75" t="str">
        <f t="shared" si="23"/>
        <v/>
      </c>
      <c r="C125" s="93"/>
      <c r="D125" s="93"/>
      <c r="E125" s="94"/>
      <c r="F125" s="94"/>
      <c r="G125" s="94"/>
      <c r="H125" s="94"/>
      <c r="I125" s="94"/>
      <c r="J125" s="82" t="str">
        <f t="shared" si="22"/>
        <v/>
      </c>
      <c r="K125" s="82" t="str">
        <f t="shared" si="15"/>
        <v/>
      </c>
      <c r="L125" s="76" t="str">
        <f t="shared" si="19"/>
        <v/>
      </c>
      <c r="M125" s="72" t="str">
        <f t="shared" si="16"/>
        <v/>
      </c>
      <c r="N125" s="20"/>
      <c r="O125" s="95"/>
      <c r="P125" s="95"/>
      <c r="Q125" s="83" t="str">
        <f t="shared" si="24"/>
        <v/>
      </c>
      <c r="R125" s="207" t="str">
        <f t="shared" si="20"/>
        <v/>
      </c>
      <c r="S125" s="205" t="str">
        <f t="shared" si="21"/>
        <v/>
      </c>
      <c r="T125" s="78" t="str">
        <f t="shared" si="25"/>
        <v/>
      </c>
      <c r="U125" s="20"/>
      <c r="V125" s="95"/>
      <c r="W125" s="225"/>
      <c r="X125" s="51"/>
      <c r="Y125" s="52" t="str">
        <f t="shared" si="17"/>
        <v/>
      </c>
      <c r="Z125" s="52" t="str">
        <f t="shared" si="18"/>
        <v/>
      </c>
      <c r="AA125" s="51"/>
      <c r="AB125" s="51"/>
    </row>
    <row r="126" spans="2:28" x14ac:dyDescent="0.25">
      <c r="B126" s="75" t="str">
        <f t="shared" si="23"/>
        <v/>
      </c>
      <c r="C126" s="91"/>
      <c r="D126" s="92"/>
      <c r="E126" s="92"/>
      <c r="F126" s="92"/>
      <c r="G126" s="92"/>
      <c r="H126" s="92"/>
      <c r="I126" s="92"/>
      <c r="J126" s="80" t="str">
        <f t="shared" si="22"/>
        <v/>
      </c>
      <c r="K126" s="80" t="str">
        <f t="shared" si="15"/>
        <v/>
      </c>
      <c r="L126" s="71" t="str">
        <f t="shared" si="19"/>
        <v/>
      </c>
      <c r="M126" s="72" t="str">
        <f t="shared" si="16"/>
        <v/>
      </c>
      <c r="N126" s="20"/>
      <c r="O126" s="97"/>
      <c r="P126" s="97"/>
      <c r="Q126" s="81" t="str">
        <f t="shared" si="24"/>
        <v/>
      </c>
      <c r="R126" s="206" t="str">
        <f t="shared" si="20"/>
        <v/>
      </c>
      <c r="S126" s="74" t="str">
        <f t="shared" si="21"/>
        <v/>
      </c>
      <c r="T126" s="72" t="str">
        <f t="shared" si="25"/>
        <v/>
      </c>
      <c r="U126" s="20"/>
      <c r="V126" s="97"/>
      <c r="W126" s="225"/>
      <c r="X126" s="51"/>
      <c r="Y126" s="52" t="str">
        <f t="shared" si="17"/>
        <v/>
      </c>
      <c r="Z126" s="52" t="str">
        <f t="shared" si="18"/>
        <v/>
      </c>
      <c r="AA126" s="51"/>
      <c r="AB126" s="51"/>
    </row>
    <row r="127" spans="2:28" x14ac:dyDescent="0.25">
      <c r="B127" s="75" t="str">
        <f t="shared" si="23"/>
        <v/>
      </c>
      <c r="C127" s="93"/>
      <c r="D127" s="93"/>
      <c r="E127" s="94"/>
      <c r="F127" s="94"/>
      <c r="G127" s="94"/>
      <c r="H127" s="94"/>
      <c r="I127" s="94"/>
      <c r="J127" s="82" t="str">
        <f t="shared" si="22"/>
        <v/>
      </c>
      <c r="K127" s="82" t="str">
        <f t="shared" si="15"/>
        <v/>
      </c>
      <c r="L127" s="76" t="str">
        <f t="shared" si="19"/>
        <v/>
      </c>
      <c r="M127" s="72" t="str">
        <f t="shared" si="16"/>
        <v/>
      </c>
      <c r="N127" s="20"/>
      <c r="O127" s="95"/>
      <c r="P127" s="95"/>
      <c r="Q127" s="83" t="str">
        <f t="shared" si="24"/>
        <v/>
      </c>
      <c r="R127" s="207" t="str">
        <f t="shared" si="20"/>
        <v/>
      </c>
      <c r="S127" s="205" t="str">
        <f t="shared" si="21"/>
        <v/>
      </c>
      <c r="T127" s="78" t="str">
        <f t="shared" si="25"/>
        <v/>
      </c>
      <c r="U127" s="20"/>
      <c r="V127" s="95"/>
      <c r="W127" s="225"/>
      <c r="X127" s="51"/>
      <c r="Y127" s="52" t="str">
        <f t="shared" si="17"/>
        <v/>
      </c>
      <c r="Z127" s="52" t="str">
        <f t="shared" si="18"/>
        <v/>
      </c>
      <c r="AA127" s="51"/>
      <c r="AB127" s="51"/>
    </row>
    <row r="128" spans="2:28" x14ac:dyDescent="0.25">
      <c r="B128" s="75" t="str">
        <f t="shared" si="23"/>
        <v/>
      </c>
      <c r="C128" s="91"/>
      <c r="D128" s="92"/>
      <c r="E128" s="92"/>
      <c r="F128" s="92"/>
      <c r="G128" s="92"/>
      <c r="H128" s="92"/>
      <c r="I128" s="92"/>
      <c r="J128" s="80" t="str">
        <f t="shared" si="22"/>
        <v/>
      </c>
      <c r="K128" s="80" t="str">
        <f t="shared" si="15"/>
        <v/>
      </c>
      <c r="L128" s="71" t="str">
        <f t="shared" si="19"/>
        <v/>
      </c>
      <c r="M128" s="72" t="str">
        <f t="shared" si="16"/>
        <v/>
      </c>
      <c r="N128" s="20"/>
      <c r="O128" s="97"/>
      <c r="P128" s="97"/>
      <c r="Q128" s="81" t="str">
        <f t="shared" si="24"/>
        <v/>
      </c>
      <c r="R128" s="206" t="str">
        <f t="shared" si="20"/>
        <v/>
      </c>
      <c r="S128" s="74" t="str">
        <f t="shared" si="21"/>
        <v/>
      </c>
      <c r="T128" s="72" t="str">
        <f t="shared" si="25"/>
        <v/>
      </c>
      <c r="U128" s="20"/>
      <c r="V128" s="97"/>
      <c r="W128" s="225"/>
      <c r="X128" s="51"/>
      <c r="Y128" s="52" t="str">
        <f t="shared" si="17"/>
        <v/>
      </c>
      <c r="Z128" s="52" t="str">
        <f t="shared" si="18"/>
        <v/>
      </c>
      <c r="AA128" s="51"/>
      <c r="AB128" s="51"/>
    </row>
    <row r="129" spans="2:28" x14ac:dyDescent="0.25">
      <c r="B129" s="75" t="str">
        <f t="shared" si="23"/>
        <v/>
      </c>
      <c r="C129" s="93"/>
      <c r="D129" s="93"/>
      <c r="E129" s="94"/>
      <c r="F129" s="94"/>
      <c r="G129" s="94"/>
      <c r="H129" s="94"/>
      <c r="I129" s="94"/>
      <c r="J129" s="82" t="str">
        <f t="shared" si="22"/>
        <v/>
      </c>
      <c r="K129" s="82" t="str">
        <f t="shared" si="15"/>
        <v/>
      </c>
      <c r="L129" s="76" t="str">
        <f t="shared" si="19"/>
        <v/>
      </c>
      <c r="M129" s="72" t="str">
        <f t="shared" si="16"/>
        <v/>
      </c>
      <c r="N129" s="20"/>
      <c r="O129" s="95"/>
      <c r="P129" s="95"/>
      <c r="Q129" s="83" t="str">
        <f t="shared" si="24"/>
        <v/>
      </c>
      <c r="R129" s="207" t="str">
        <f t="shared" si="20"/>
        <v/>
      </c>
      <c r="S129" s="205" t="str">
        <f t="shared" si="21"/>
        <v/>
      </c>
      <c r="T129" s="78" t="str">
        <f t="shared" si="25"/>
        <v/>
      </c>
      <c r="U129" s="20"/>
      <c r="V129" s="95"/>
      <c r="W129" s="225"/>
      <c r="X129" s="51"/>
      <c r="Y129" s="52" t="str">
        <f t="shared" si="17"/>
        <v/>
      </c>
      <c r="Z129" s="52" t="str">
        <f t="shared" si="18"/>
        <v/>
      </c>
      <c r="AA129" s="51"/>
      <c r="AB129" s="51"/>
    </row>
    <row r="130" spans="2:28" x14ac:dyDescent="0.25">
      <c r="B130" s="75" t="str">
        <f t="shared" si="23"/>
        <v/>
      </c>
      <c r="C130" s="91"/>
      <c r="D130" s="92"/>
      <c r="E130" s="92"/>
      <c r="F130" s="92"/>
      <c r="G130" s="92"/>
      <c r="H130" s="92"/>
      <c r="I130" s="92"/>
      <c r="J130" s="84" t="str">
        <f t="shared" si="22"/>
        <v/>
      </c>
      <c r="K130" s="84" t="str">
        <f t="shared" si="15"/>
        <v/>
      </c>
      <c r="L130" s="71" t="str">
        <f t="shared" si="19"/>
        <v/>
      </c>
      <c r="M130" s="72" t="str">
        <f t="shared" si="16"/>
        <v/>
      </c>
      <c r="N130" s="20"/>
      <c r="O130" s="97"/>
      <c r="P130" s="97"/>
      <c r="Q130" s="81" t="str">
        <f t="shared" si="24"/>
        <v/>
      </c>
      <c r="R130" s="206" t="str">
        <f t="shared" si="20"/>
        <v/>
      </c>
      <c r="S130" s="74" t="str">
        <f t="shared" si="21"/>
        <v/>
      </c>
      <c r="T130" s="72" t="str">
        <f t="shared" si="25"/>
        <v/>
      </c>
      <c r="U130" s="20"/>
      <c r="V130" s="97"/>
      <c r="W130" s="225"/>
      <c r="X130" s="51"/>
      <c r="Y130" s="52" t="str">
        <f t="shared" si="17"/>
        <v/>
      </c>
      <c r="Z130" s="52" t="str">
        <f t="shared" si="18"/>
        <v/>
      </c>
      <c r="AA130" s="51"/>
      <c r="AB130" s="51"/>
    </row>
    <row r="131" spans="2:28" x14ac:dyDescent="0.25">
      <c r="B131" s="75" t="str">
        <f t="shared" si="23"/>
        <v/>
      </c>
      <c r="C131" s="93"/>
      <c r="D131" s="93"/>
      <c r="E131" s="94"/>
      <c r="F131" s="94"/>
      <c r="G131" s="94"/>
      <c r="H131" s="94"/>
      <c r="I131" s="94"/>
      <c r="J131" s="82" t="str">
        <f t="shared" si="22"/>
        <v/>
      </c>
      <c r="K131" s="82" t="str">
        <f t="shared" si="15"/>
        <v/>
      </c>
      <c r="L131" s="76" t="str">
        <f t="shared" si="19"/>
        <v/>
      </c>
      <c r="M131" s="72" t="str">
        <f t="shared" si="16"/>
        <v/>
      </c>
      <c r="N131" s="20"/>
      <c r="O131" s="95"/>
      <c r="P131" s="95"/>
      <c r="Q131" s="83" t="str">
        <f t="shared" si="24"/>
        <v/>
      </c>
      <c r="R131" s="207" t="str">
        <f t="shared" si="20"/>
        <v/>
      </c>
      <c r="S131" s="205" t="str">
        <f t="shared" si="21"/>
        <v/>
      </c>
      <c r="T131" s="78" t="str">
        <f t="shared" si="25"/>
        <v/>
      </c>
      <c r="U131" s="20"/>
      <c r="V131" s="95"/>
      <c r="W131" s="225"/>
      <c r="X131" s="51"/>
      <c r="Y131" s="52" t="str">
        <f t="shared" si="17"/>
        <v/>
      </c>
      <c r="Z131" s="52" t="str">
        <f t="shared" si="18"/>
        <v/>
      </c>
      <c r="AA131" s="51"/>
      <c r="AB131" s="51"/>
    </row>
    <row r="132" spans="2:28" x14ac:dyDescent="0.25">
      <c r="B132" s="75" t="str">
        <f t="shared" si="23"/>
        <v/>
      </c>
      <c r="C132" s="91"/>
      <c r="D132" s="92"/>
      <c r="E132" s="92"/>
      <c r="F132" s="92"/>
      <c r="G132" s="92"/>
      <c r="H132" s="92"/>
      <c r="I132" s="92"/>
      <c r="J132" s="80" t="str">
        <f t="shared" si="22"/>
        <v/>
      </c>
      <c r="K132" s="80" t="str">
        <f t="shared" si="15"/>
        <v/>
      </c>
      <c r="L132" s="71" t="str">
        <f t="shared" si="19"/>
        <v/>
      </c>
      <c r="M132" s="72" t="str">
        <f t="shared" si="16"/>
        <v/>
      </c>
      <c r="N132" s="20"/>
      <c r="O132" s="97"/>
      <c r="P132" s="97"/>
      <c r="Q132" s="81" t="str">
        <f t="shared" si="24"/>
        <v/>
      </c>
      <c r="R132" s="206" t="str">
        <f t="shared" si="20"/>
        <v/>
      </c>
      <c r="S132" s="74" t="str">
        <f t="shared" si="21"/>
        <v/>
      </c>
      <c r="T132" s="72" t="str">
        <f t="shared" si="25"/>
        <v/>
      </c>
      <c r="U132" s="20"/>
      <c r="V132" s="97"/>
      <c r="W132" s="225"/>
      <c r="X132" s="51"/>
      <c r="Y132" s="52" t="str">
        <f t="shared" si="17"/>
        <v/>
      </c>
      <c r="Z132" s="52" t="str">
        <f t="shared" si="18"/>
        <v/>
      </c>
      <c r="AA132" s="51"/>
      <c r="AB132" s="51"/>
    </row>
    <row r="133" spans="2:28" x14ac:dyDescent="0.25">
      <c r="B133" s="75" t="str">
        <f t="shared" si="23"/>
        <v/>
      </c>
      <c r="C133" s="93"/>
      <c r="D133" s="93"/>
      <c r="E133" s="94"/>
      <c r="F133" s="94"/>
      <c r="G133" s="94"/>
      <c r="H133" s="94"/>
      <c r="I133" s="94"/>
      <c r="J133" s="82" t="str">
        <f t="shared" si="22"/>
        <v/>
      </c>
      <c r="K133" s="82" t="str">
        <f t="shared" si="15"/>
        <v/>
      </c>
      <c r="L133" s="76" t="str">
        <f t="shared" si="19"/>
        <v/>
      </c>
      <c r="M133" s="72" t="str">
        <f t="shared" si="16"/>
        <v/>
      </c>
      <c r="N133" s="20"/>
      <c r="O133" s="95"/>
      <c r="P133" s="95"/>
      <c r="Q133" s="83" t="str">
        <f t="shared" si="24"/>
        <v/>
      </c>
      <c r="R133" s="207" t="str">
        <f t="shared" si="20"/>
        <v/>
      </c>
      <c r="S133" s="205" t="str">
        <f t="shared" si="21"/>
        <v/>
      </c>
      <c r="T133" s="78" t="str">
        <f t="shared" si="25"/>
        <v/>
      </c>
      <c r="U133" s="20"/>
      <c r="V133" s="95"/>
      <c r="W133" s="225"/>
      <c r="X133" s="51"/>
      <c r="Y133" s="52" t="str">
        <f t="shared" si="17"/>
        <v/>
      </c>
      <c r="Z133" s="52" t="str">
        <f t="shared" si="18"/>
        <v/>
      </c>
      <c r="AA133" s="51"/>
      <c r="AB133" s="51"/>
    </row>
    <row r="134" spans="2:28" x14ac:dyDescent="0.25">
      <c r="B134" s="75" t="str">
        <f t="shared" si="23"/>
        <v/>
      </c>
      <c r="C134" s="91"/>
      <c r="D134" s="92"/>
      <c r="E134" s="92"/>
      <c r="F134" s="92"/>
      <c r="G134" s="92"/>
      <c r="H134" s="92"/>
      <c r="I134" s="92"/>
      <c r="J134" s="80" t="str">
        <f t="shared" si="22"/>
        <v/>
      </c>
      <c r="K134" s="80" t="str">
        <f t="shared" si="15"/>
        <v/>
      </c>
      <c r="L134" s="71" t="str">
        <f t="shared" si="19"/>
        <v/>
      </c>
      <c r="M134" s="72" t="str">
        <f t="shared" si="16"/>
        <v/>
      </c>
      <c r="N134" s="20"/>
      <c r="O134" s="97"/>
      <c r="P134" s="97"/>
      <c r="Q134" s="81" t="str">
        <f t="shared" si="24"/>
        <v/>
      </c>
      <c r="R134" s="206" t="str">
        <f t="shared" si="20"/>
        <v/>
      </c>
      <c r="S134" s="74" t="str">
        <f t="shared" si="21"/>
        <v/>
      </c>
      <c r="T134" s="72" t="str">
        <f t="shared" si="25"/>
        <v/>
      </c>
      <c r="U134" s="20"/>
      <c r="V134" s="97"/>
      <c r="W134" s="225"/>
      <c r="X134" s="51"/>
      <c r="Y134" s="52" t="str">
        <f t="shared" si="17"/>
        <v/>
      </c>
      <c r="Z134" s="52" t="str">
        <f t="shared" si="18"/>
        <v/>
      </c>
      <c r="AA134" s="51"/>
      <c r="AB134" s="51"/>
    </row>
    <row r="135" spans="2:28" x14ac:dyDescent="0.25">
      <c r="B135" s="75" t="str">
        <f t="shared" si="23"/>
        <v/>
      </c>
      <c r="C135" s="93"/>
      <c r="D135" s="93"/>
      <c r="E135" s="94"/>
      <c r="F135" s="94"/>
      <c r="G135" s="94"/>
      <c r="H135" s="94"/>
      <c r="I135" s="94"/>
      <c r="J135" s="82" t="str">
        <f t="shared" si="22"/>
        <v/>
      </c>
      <c r="K135" s="82" t="str">
        <f t="shared" si="15"/>
        <v/>
      </c>
      <c r="L135" s="76" t="str">
        <f t="shared" si="19"/>
        <v/>
      </c>
      <c r="M135" s="72" t="str">
        <f t="shared" si="16"/>
        <v/>
      </c>
      <c r="N135" s="20"/>
      <c r="O135" s="95"/>
      <c r="P135" s="95"/>
      <c r="Q135" s="83" t="str">
        <f t="shared" si="24"/>
        <v/>
      </c>
      <c r="R135" s="207" t="str">
        <f t="shared" si="20"/>
        <v/>
      </c>
      <c r="S135" s="205" t="str">
        <f t="shared" si="21"/>
        <v/>
      </c>
      <c r="T135" s="78" t="str">
        <f t="shared" si="25"/>
        <v/>
      </c>
      <c r="U135" s="20"/>
      <c r="V135" s="95"/>
      <c r="W135" s="225"/>
      <c r="X135" s="51"/>
      <c r="Y135" s="52" t="str">
        <f t="shared" si="17"/>
        <v/>
      </c>
      <c r="Z135" s="52" t="str">
        <f t="shared" si="18"/>
        <v/>
      </c>
      <c r="AA135" s="51"/>
      <c r="AB135" s="51"/>
    </row>
    <row r="136" spans="2:28" x14ac:dyDescent="0.25">
      <c r="B136" s="75" t="str">
        <f t="shared" si="23"/>
        <v/>
      </c>
      <c r="C136" s="91"/>
      <c r="D136" s="92"/>
      <c r="E136" s="92"/>
      <c r="F136" s="92"/>
      <c r="G136" s="92"/>
      <c r="H136" s="92"/>
      <c r="I136" s="92"/>
      <c r="J136" s="84" t="str">
        <f t="shared" si="22"/>
        <v/>
      </c>
      <c r="K136" s="84" t="str">
        <f t="shared" si="15"/>
        <v/>
      </c>
      <c r="L136" s="71" t="str">
        <f t="shared" si="19"/>
        <v/>
      </c>
      <c r="M136" s="72" t="str">
        <f t="shared" si="16"/>
        <v/>
      </c>
      <c r="N136" s="20"/>
      <c r="O136" s="97"/>
      <c r="P136" s="97"/>
      <c r="Q136" s="81" t="str">
        <f t="shared" si="24"/>
        <v/>
      </c>
      <c r="R136" s="206" t="str">
        <f t="shared" si="20"/>
        <v/>
      </c>
      <c r="S136" s="74" t="str">
        <f t="shared" si="21"/>
        <v/>
      </c>
      <c r="T136" s="72" t="str">
        <f t="shared" si="25"/>
        <v/>
      </c>
      <c r="U136" s="20"/>
      <c r="V136" s="97"/>
      <c r="W136" s="225"/>
      <c r="X136" s="51"/>
      <c r="Y136" s="52" t="str">
        <f t="shared" si="17"/>
        <v/>
      </c>
      <c r="Z136" s="52" t="str">
        <f t="shared" si="18"/>
        <v/>
      </c>
      <c r="AA136" s="51"/>
      <c r="AB136" s="51"/>
    </row>
    <row r="137" spans="2:28" x14ac:dyDescent="0.25">
      <c r="B137" s="75" t="str">
        <f t="shared" si="23"/>
        <v/>
      </c>
      <c r="C137" s="93"/>
      <c r="D137" s="94"/>
      <c r="E137" s="94"/>
      <c r="F137" s="94"/>
      <c r="G137" s="95"/>
      <c r="H137" s="95"/>
      <c r="I137" s="95"/>
      <c r="J137" s="82" t="str">
        <f t="shared" si="22"/>
        <v/>
      </c>
      <c r="K137" s="82" t="str">
        <f t="shared" ref="K137:K200" si="26">IF(C137="","",IF($C$2&lt;&gt;"Rockwell",100*((J137-G$2)/G$2),J137-$G$2))</f>
        <v/>
      </c>
      <c r="L137" s="76" t="str">
        <f t="shared" si="19"/>
        <v/>
      </c>
      <c r="M137" s="72" t="str">
        <f t="shared" ref="M137:M200" si="27">IF(E137="","",IF($C$2&lt;&gt;"Rockwell",IF(AND(J137&lt;=$Y$5,J137&gt;=$Z$5),"i.O.","n.i.O."),IF(AND(J137&lt;=$Y$5,J137&gt;=$Z$5,L137&lt;=$AA$5),"i.O.","n.i.O.")))</f>
        <v/>
      </c>
      <c r="N137" s="20"/>
      <c r="O137" s="95"/>
      <c r="P137" s="95"/>
      <c r="Q137" s="83" t="str">
        <f t="shared" si="24"/>
        <v/>
      </c>
      <c r="R137" s="207" t="str">
        <f t="shared" si="20"/>
        <v/>
      </c>
      <c r="S137" s="205" t="str">
        <f t="shared" si="21"/>
        <v/>
      </c>
      <c r="T137" s="78" t="str">
        <f t="shared" si="25"/>
        <v/>
      </c>
      <c r="U137" s="20"/>
      <c r="V137" s="95"/>
      <c r="W137" s="225"/>
      <c r="X137" s="51"/>
      <c r="Y137" s="52" t="str">
        <f t="shared" ref="Y137:Y200" si="28">IF(C137="","",$Y$5)</f>
        <v/>
      </c>
      <c r="Z137" s="52" t="str">
        <f t="shared" ref="Z137:Z200" si="29">IF(C137="","",$Z$5)</f>
        <v/>
      </c>
      <c r="AA137" s="51"/>
      <c r="AB137" s="51"/>
    </row>
    <row r="138" spans="2:28" x14ac:dyDescent="0.25">
      <c r="B138" s="75" t="str">
        <f t="shared" si="23"/>
        <v/>
      </c>
      <c r="C138" s="96"/>
      <c r="D138" s="97"/>
      <c r="E138" s="97"/>
      <c r="F138" s="97"/>
      <c r="G138" s="97"/>
      <c r="H138" s="97"/>
      <c r="I138" s="97"/>
      <c r="J138" s="80" t="str">
        <f t="shared" si="22"/>
        <v/>
      </c>
      <c r="K138" s="80" t="str">
        <f t="shared" si="26"/>
        <v/>
      </c>
      <c r="L138" s="71" t="str">
        <f t="shared" ref="L138:L201" si="30">IF(C138="","",IF($C$2&lt;&gt;"Rockwell",ROUND(IF(E138="","",100*((MAX(E138:I138)-MIN(E138:I138))/AVERAGE(E138:I138))),2),MAX(E138:I138)-MIN(E138:I138)))</f>
        <v/>
      </c>
      <c r="M138" s="72" t="str">
        <f t="shared" si="27"/>
        <v/>
      </c>
      <c r="N138" s="20"/>
      <c r="O138" s="97"/>
      <c r="P138" s="97"/>
      <c r="Q138" s="81" t="str">
        <f t="shared" si="24"/>
        <v/>
      </c>
      <c r="R138" s="206" t="str">
        <f t="shared" ref="R138:R201" si="31">IF(O138="","",ROUND((Q138-$S$2)*1000,2))</f>
        <v/>
      </c>
      <c r="S138" s="74" t="str">
        <f t="shared" si="21"/>
        <v/>
      </c>
      <c r="T138" s="72" t="str">
        <f t="shared" si="25"/>
        <v/>
      </c>
      <c r="U138" s="20"/>
      <c r="V138" s="97"/>
      <c r="W138" s="225"/>
      <c r="X138" s="51"/>
      <c r="Y138" s="52" t="str">
        <f t="shared" si="28"/>
        <v/>
      </c>
      <c r="Z138" s="52" t="str">
        <f t="shared" si="29"/>
        <v/>
      </c>
      <c r="AA138" s="51"/>
      <c r="AB138" s="51"/>
    </row>
    <row r="139" spans="2:28" x14ac:dyDescent="0.25">
      <c r="B139" s="75" t="str">
        <f t="shared" si="23"/>
        <v/>
      </c>
      <c r="C139" s="93"/>
      <c r="D139" s="94"/>
      <c r="E139" s="94"/>
      <c r="F139" s="94"/>
      <c r="G139" s="95"/>
      <c r="H139" s="95"/>
      <c r="I139" s="95"/>
      <c r="J139" s="82" t="str">
        <f t="shared" si="22"/>
        <v/>
      </c>
      <c r="K139" s="82" t="str">
        <f t="shared" si="26"/>
        <v/>
      </c>
      <c r="L139" s="76" t="str">
        <f t="shared" si="30"/>
        <v/>
      </c>
      <c r="M139" s="72" t="str">
        <f t="shared" si="27"/>
        <v/>
      </c>
      <c r="N139" s="20"/>
      <c r="O139" s="95"/>
      <c r="P139" s="95"/>
      <c r="Q139" s="83" t="str">
        <f t="shared" si="24"/>
        <v/>
      </c>
      <c r="R139" s="207" t="str">
        <f t="shared" si="31"/>
        <v/>
      </c>
      <c r="S139" s="205" t="str">
        <f t="shared" si="21"/>
        <v/>
      </c>
      <c r="T139" s="78" t="str">
        <f t="shared" si="25"/>
        <v/>
      </c>
      <c r="U139" s="20"/>
      <c r="V139" s="95"/>
      <c r="W139" s="225"/>
      <c r="X139" s="51"/>
      <c r="Y139" s="52" t="str">
        <f t="shared" si="28"/>
        <v/>
      </c>
      <c r="Z139" s="52" t="str">
        <f t="shared" si="29"/>
        <v/>
      </c>
      <c r="AA139" s="51"/>
      <c r="AB139" s="51"/>
    </row>
    <row r="140" spans="2:28" x14ac:dyDescent="0.25">
      <c r="B140" s="75" t="str">
        <f t="shared" si="23"/>
        <v/>
      </c>
      <c r="C140" s="96"/>
      <c r="D140" s="97"/>
      <c r="E140" s="97"/>
      <c r="F140" s="97"/>
      <c r="G140" s="97"/>
      <c r="H140" s="97"/>
      <c r="I140" s="97"/>
      <c r="J140" s="80" t="str">
        <f t="shared" si="22"/>
        <v/>
      </c>
      <c r="K140" s="80" t="str">
        <f t="shared" si="26"/>
        <v/>
      </c>
      <c r="L140" s="71" t="str">
        <f t="shared" si="30"/>
        <v/>
      </c>
      <c r="M140" s="72" t="str">
        <f t="shared" si="27"/>
        <v/>
      </c>
      <c r="N140" s="20"/>
      <c r="O140" s="97"/>
      <c r="P140" s="97"/>
      <c r="Q140" s="81" t="str">
        <f t="shared" si="24"/>
        <v/>
      </c>
      <c r="R140" s="206" t="str">
        <f t="shared" si="31"/>
        <v/>
      </c>
      <c r="S140" s="74" t="str">
        <f t="shared" ref="S140:S203" si="32">IF(O140="","",100*(Q140-$S$2)/$S$2)</f>
        <v/>
      </c>
      <c r="T140" s="72" t="str">
        <f t="shared" si="25"/>
        <v/>
      </c>
      <c r="U140" s="20"/>
      <c r="V140" s="97"/>
      <c r="W140" s="225"/>
      <c r="X140" s="51"/>
      <c r="Y140" s="52" t="str">
        <f t="shared" si="28"/>
        <v/>
      </c>
      <c r="Z140" s="52" t="str">
        <f t="shared" si="29"/>
        <v/>
      </c>
      <c r="AA140" s="51"/>
      <c r="AB140" s="51"/>
    </row>
    <row r="141" spans="2:28" x14ac:dyDescent="0.25">
      <c r="B141" s="75" t="str">
        <f t="shared" si="23"/>
        <v/>
      </c>
      <c r="C141" s="93"/>
      <c r="D141" s="94"/>
      <c r="E141" s="94"/>
      <c r="F141" s="94"/>
      <c r="G141" s="95"/>
      <c r="H141" s="95"/>
      <c r="I141" s="95"/>
      <c r="J141" s="82" t="str">
        <f t="shared" ref="J141:J204" si="33">IF(E141="","",ROUND(AVERAGE(E141:I141),2))</f>
        <v/>
      </c>
      <c r="K141" s="82" t="str">
        <f t="shared" si="26"/>
        <v/>
      </c>
      <c r="L141" s="76" t="str">
        <f t="shared" si="30"/>
        <v/>
      </c>
      <c r="M141" s="72" t="str">
        <f t="shared" si="27"/>
        <v/>
      </c>
      <c r="N141" s="20"/>
      <c r="O141" s="95"/>
      <c r="P141" s="95"/>
      <c r="Q141" s="83" t="str">
        <f t="shared" si="24"/>
        <v/>
      </c>
      <c r="R141" s="207" t="str">
        <f t="shared" si="31"/>
        <v/>
      </c>
      <c r="S141" s="205" t="str">
        <f t="shared" si="32"/>
        <v/>
      </c>
      <c r="T141" s="78" t="str">
        <f t="shared" si="25"/>
        <v/>
      </c>
      <c r="U141" s="20"/>
      <c r="V141" s="95"/>
      <c r="W141" s="225"/>
      <c r="X141" s="51"/>
      <c r="Y141" s="52" t="str">
        <f t="shared" si="28"/>
        <v/>
      </c>
      <c r="Z141" s="52" t="str">
        <f t="shared" si="29"/>
        <v/>
      </c>
      <c r="AA141" s="51"/>
      <c r="AB141" s="51"/>
    </row>
    <row r="142" spans="2:28" x14ac:dyDescent="0.25">
      <c r="B142" s="75" t="str">
        <f t="shared" si="23"/>
        <v/>
      </c>
      <c r="C142" s="96"/>
      <c r="D142" s="97"/>
      <c r="E142" s="97"/>
      <c r="F142" s="97"/>
      <c r="G142" s="97"/>
      <c r="H142" s="97"/>
      <c r="I142" s="97"/>
      <c r="J142" s="84" t="str">
        <f t="shared" si="33"/>
        <v/>
      </c>
      <c r="K142" s="84" t="str">
        <f t="shared" si="26"/>
        <v/>
      </c>
      <c r="L142" s="71" t="str">
        <f t="shared" si="30"/>
        <v/>
      </c>
      <c r="M142" s="72" t="str">
        <f t="shared" si="27"/>
        <v/>
      </c>
      <c r="N142" s="20"/>
      <c r="O142" s="97"/>
      <c r="P142" s="97"/>
      <c r="Q142" s="81" t="str">
        <f t="shared" si="24"/>
        <v/>
      </c>
      <c r="R142" s="206" t="str">
        <f t="shared" si="31"/>
        <v/>
      </c>
      <c r="S142" s="74" t="str">
        <f t="shared" si="32"/>
        <v/>
      </c>
      <c r="T142" s="72" t="str">
        <f t="shared" si="25"/>
        <v/>
      </c>
      <c r="U142" s="20"/>
      <c r="V142" s="97"/>
      <c r="W142" s="225"/>
      <c r="X142" s="51"/>
      <c r="Y142" s="52" t="str">
        <f t="shared" si="28"/>
        <v/>
      </c>
      <c r="Z142" s="52" t="str">
        <f t="shared" si="29"/>
        <v/>
      </c>
      <c r="AA142" s="51"/>
      <c r="AB142" s="51"/>
    </row>
    <row r="143" spans="2:28" x14ac:dyDescent="0.25">
      <c r="B143" s="75" t="str">
        <f t="shared" si="23"/>
        <v/>
      </c>
      <c r="C143" s="93"/>
      <c r="D143" s="94"/>
      <c r="E143" s="94"/>
      <c r="F143" s="94"/>
      <c r="G143" s="95"/>
      <c r="H143" s="95"/>
      <c r="I143" s="95"/>
      <c r="J143" s="82" t="str">
        <f t="shared" si="33"/>
        <v/>
      </c>
      <c r="K143" s="82" t="str">
        <f t="shared" si="26"/>
        <v/>
      </c>
      <c r="L143" s="76" t="str">
        <f t="shared" si="30"/>
        <v/>
      </c>
      <c r="M143" s="72" t="str">
        <f t="shared" si="27"/>
        <v/>
      </c>
      <c r="N143" s="20"/>
      <c r="O143" s="95"/>
      <c r="P143" s="95"/>
      <c r="Q143" s="83" t="str">
        <f t="shared" si="24"/>
        <v/>
      </c>
      <c r="R143" s="207" t="str">
        <f t="shared" si="31"/>
        <v/>
      </c>
      <c r="S143" s="205" t="str">
        <f t="shared" si="32"/>
        <v/>
      </c>
      <c r="T143" s="78" t="str">
        <f t="shared" si="25"/>
        <v/>
      </c>
      <c r="U143" s="20"/>
      <c r="V143" s="95"/>
      <c r="W143" s="225"/>
      <c r="X143" s="51"/>
      <c r="Y143" s="52" t="str">
        <f t="shared" si="28"/>
        <v/>
      </c>
      <c r="Z143" s="52" t="str">
        <f t="shared" si="29"/>
        <v/>
      </c>
      <c r="AA143" s="51"/>
      <c r="AB143" s="51"/>
    </row>
    <row r="144" spans="2:28" x14ac:dyDescent="0.25">
      <c r="B144" s="75" t="str">
        <f t="shared" si="23"/>
        <v/>
      </c>
      <c r="C144" s="96"/>
      <c r="D144" s="97"/>
      <c r="E144" s="97"/>
      <c r="F144" s="97"/>
      <c r="G144" s="97"/>
      <c r="H144" s="97"/>
      <c r="I144" s="97"/>
      <c r="J144" s="80" t="str">
        <f t="shared" si="33"/>
        <v/>
      </c>
      <c r="K144" s="80" t="str">
        <f t="shared" si="26"/>
        <v/>
      </c>
      <c r="L144" s="71" t="str">
        <f t="shared" si="30"/>
        <v/>
      </c>
      <c r="M144" s="72" t="str">
        <f t="shared" si="27"/>
        <v/>
      </c>
      <c r="N144" s="20"/>
      <c r="O144" s="97"/>
      <c r="P144" s="97"/>
      <c r="Q144" s="81" t="str">
        <f t="shared" si="24"/>
        <v/>
      </c>
      <c r="R144" s="206" t="str">
        <f t="shared" si="31"/>
        <v/>
      </c>
      <c r="S144" s="74" t="str">
        <f t="shared" si="32"/>
        <v/>
      </c>
      <c r="T144" s="72" t="str">
        <f t="shared" si="25"/>
        <v/>
      </c>
      <c r="U144" s="20"/>
      <c r="V144" s="97"/>
      <c r="W144" s="225"/>
      <c r="X144" s="51"/>
      <c r="Y144" s="52" t="str">
        <f t="shared" si="28"/>
        <v/>
      </c>
      <c r="Z144" s="52" t="str">
        <f t="shared" si="29"/>
        <v/>
      </c>
      <c r="AA144" s="51"/>
      <c r="AB144" s="51"/>
    </row>
    <row r="145" spans="2:28" x14ac:dyDescent="0.25">
      <c r="B145" s="75" t="str">
        <f t="shared" si="23"/>
        <v/>
      </c>
      <c r="C145" s="93"/>
      <c r="D145" s="94"/>
      <c r="E145" s="94"/>
      <c r="F145" s="94"/>
      <c r="G145" s="95"/>
      <c r="H145" s="95"/>
      <c r="I145" s="95"/>
      <c r="J145" s="82" t="str">
        <f t="shared" si="33"/>
        <v/>
      </c>
      <c r="K145" s="82" t="str">
        <f t="shared" si="26"/>
        <v/>
      </c>
      <c r="L145" s="76" t="str">
        <f t="shared" si="30"/>
        <v/>
      </c>
      <c r="M145" s="72" t="str">
        <f t="shared" si="27"/>
        <v/>
      </c>
      <c r="N145" s="20"/>
      <c r="O145" s="95"/>
      <c r="P145" s="95"/>
      <c r="Q145" s="83" t="str">
        <f t="shared" si="24"/>
        <v/>
      </c>
      <c r="R145" s="207" t="str">
        <f t="shared" si="31"/>
        <v/>
      </c>
      <c r="S145" s="205" t="str">
        <f t="shared" si="32"/>
        <v/>
      </c>
      <c r="T145" s="78" t="str">
        <f t="shared" si="25"/>
        <v/>
      </c>
      <c r="U145" s="20"/>
      <c r="V145" s="95"/>
      <c r="W145" s="225"/>
      <c r="X145" s="51"/>
      <c r="Y145" s="52" t="str">
        <f t="shared" si="28"/>
        <v/>
      </c>
      <c r="Z145" s="52" t="str">
        <f t="shared" si="29"/>
        <v/>
      </c>
      <c r="AA145" s="51"/>
      <c r="AB145" s="51"/>
    </row>
    <row r="146" spans="2:28" x14ac:dyDescent="0.25">
      <c r="B146" s="75" t="str">
        <f t="shared" si="23"/>
        <v/>
      </c>
      <c r="C146" s="96"/>
      <c r="D146" s="97"/>
      <c r="E146" s="97"/>
      <c r="F146" s="97"/>
      <c r="G146" s="97"/>
      <c r="H146" s="97"/>
      <c r="I146" s="97"/>
      <c r="J146" s="80" t="str">
        <f t="shared" si="33"/>
        <v/>
      </c>
      <c r="K146" s="80" t="str">
        <f t="shared" si="26"/>
        <v/>
      </c>
      <c r="L146" s="71" t="str">
        <f t="shared" si="30"/>
        <v/>
      </c>
      <c r="M146" s="72" t="str">
        <f t="shared" si="27"/>
        <v/>
      </c>
      <c r="N146" s="20"/>
      <c r="O146" s="97"/>
      <c r="P146" s="97"/>
      <c r="Q146" s="81" t="str">
        <f t="shared" si="24"/>
        <v/>
      </c>
      <c r="R146" s="206" t="str">
        <f t="shared" si="31"/>
        <v/>
      </c>
      <c r="S146" s="74" t="str">
        <f t="shared" si="32"/>
        <v/>
      </c>
      <c r="T146" s="72" t="str">
        <f t="shared" si="25"/>
        <v/>
      </c>
      <c r="U146" s="20"/>
      <c r="V146" s="97"/>
      <c r="W146" s="225"/>
      <c r="X146" s="51"/>
      <c r="Y146" s="52" t="str">
        <f t="shared" si="28"/>
        <v/>
      </c>
      <c r="Z146" s="52" t="str">
        <f t="shared" si="29"/>
        <v/>
      </c>
      <c r="AA146" s="51"/>
      <c r="AB146" s="51"/>
    </row>
    <row r="147" spans="2:28" x14ac:dyDescent="0.25">
      <c r="B147" s="75" t="str">
        <f t="shared" si="23"/>
        <v/>
      </c>
      <c r="C147" s="93"/>
      <c r="D147" s="94"/>
      <c r="E147" s="94"/>
      <c r="F147" s="94"/>
      <c r="G147" s="95"/>
      <c r="H147" s="95"/>
      <c r="I147" s="95"/>
      <c r="J147" s="82" t="str">
        <f t="shared" si="33"/>
        <v/>
      </c>
      <c r="K147" s="82" t="str">
        <f t="shared" si="26"/>
        <v/>
      </c>
      <c r="L147" s="76" t="str">
        <f t="shared" si="30"/>
        <v/>
      </c>
      <c r="M147" s="72" t="str">
        <f t="shared" si="27"/>
        <v/>
      </c>
      <c r="N147" s="20"/>
      <c r="O147" s="95"/>
      <c r="P147" s="95"/>
      <c r="Q147" s="83" t="str">
        <f t="shared" si="24"/>
        <v/>
      </c>
      <c r="R147" s="207" t="str">
        <f t="shared" si="31"/>
        <v/>
      </c>
      <c r="S147" s="205" t="str">
        <f t="shared" si="32"/>
        <v/>
      </c>
      <c r="T147" s="78" t="str">
        <f t="shared" si="25"/>
        <v/>
      </c>
      <c r="U147" s="20"/>
      <c r="V147" s="95"/>
      <c r="W147" s="225"/>
      <c r="X147" s="51"/>
      <c r="Y147" s="52" t="str">
        <f t="shared" si="28"/>
        <v/>
      </c>
      <c r="Z147" s="52" t="str">
        <f t="shared" si="29"/>
        <v/>
      </c>
      <c r="AA147" s="51"/>
      <c r="AB147" s="51"/>
    </row>
    <row r="148" spans="2:28" x14ac:dyDescent="0.25">
      <c r="B148" s="75" t="str">
        <f t="shared" si="23"/>
        <v/>
      </c>
      <c r="C148" s="96"/>
      <c r="D148" s="97"/>
      <c r="E148" s="97"/>
      <c r="F148" s="97"/>
      <c r="G148" s="97"/>
      <c r="H148" s="97"/>
      <c r="I148" s="97"/>
      <c r="J148" s="84" t="str">
        <f t="shared" si="33"/>
        <v/>
      </c>
      <c r="K148" s="84" t="str">
        <f t="shared" si="26"/>
        <v/>
      </c>
      <c r="L148" s="71" t="str">
        <f t="shared" si="30"/>
        <v/>
      </c>
      <c r="M148" s="72" t="str">
        <f t="shared" si="27"/>
        <v/>
      </c>
      <c r="N148" s="20"/>
      <c r="O148" s="97"/>
      <c r="P148" s="97"/>
      <c r="Q148" s="81" t="str">
        <f t="shared" si="24"/>
        <v/>
      </c>
      <c r="R148" s="206" t="str">
        <f t="shared" si="31"/>
        <v/>
      </c>
      <c r="S148" s="74" t="str">
        <f t="shared" si="32"/>
        <v/>
      </c>
      <c r="T148" s="72" t="str">
        <f t="shared" si="25"/>
        <v/>
      </c>
      <c r="U148" s="20"/>
      <c r="V148" s="97"/>
      <c r="W148" s="225"/>
      <c r="X148" s="51"/>
      <c r="Y148" s="52" t="str">
        <f t="shared" si="28"/>
        <v/>
      </c>
      <c r="Z148" s="52" t="str">
        <f t="shared" si="29"/>
        <v/>
      </c>
      <c r="AA148" s="51"/>
      <c r="AB148" s="51"/>
    </row>
    <row r="149" spans="2:28" x14ac:dyDescent="0.25">
      <c r="B149" s="75" t="str">
        <f t="shared" si="23"/>
        <v/>
      </c>
      <c r="C149" s="93"/>
      <c r="D149" s="94"/>
      <c r="E149" s="94"/>
      <c r="F149" s="94"/>
      <c r="G149" s="95"/>
      <c r="H149" s="95"/>
      <c r="I149" s="95"/>
      <c r="J149" s="82" t="str">
        <f t="shared" si="33"/>
        <v/>
      </c>
      <c r="K149" s="82" t="str">
        <f t="shared" si="26"/>
        <v/>
      </c>
      <c r="L149" s="76" t="str">
        <f t="shared" si="30"/>
        <v/>
      </c>
      <c r="M149" s="72" t="str">
        <f t="shared" si="27"/>
        <v/>
      </c>
      <c r="N149" s="20"/>
      <c r="O149" s="95"/>
      <c r="P149" s="95"/>
      <c r="Q149" s="83" t="str">
        <f t="shared" si="24"/>
        <v/>
      </c>
      <c r="R149" s="207" t="str">
        <f t="shared" si="31"/>
        <v/>
      </c>
      <c r="S149" s="205" t="str">
        <f t="shared" si="32"/>
        <v/>
      </c>
      <c r="T149" s="78" t="str">
        <f t="shared" si="25"/>
        <v/>
      </c>
      <c r="U149" s="20"/>
      <c r="V149" s="95"/>
      <c r="W149" s="225"/>
      <c r="X149" s="51"/>
      <c r="Y149" s="52" t="str">
        <f t="shared" si="28"/>
        <v/>
      </c>
      <c r="Z149" s="52" t="str">
        <f t="shared" si="29"/>
        <v/>
      </c>
      <c r="AA149" s="51"/>
      <c r="AB149" s="51"/>
    </row>
    <row r="150" spans="2:28" x14ac:dyDescent="0.25">
      <c r="B150" s="75" t="str">
        <f t="shared" ref="B150:B213" si="34">IF(C150="","",B149+1)</f>
        <v/>
      </c>
      <c r="C150" s="96"/>
      <c r="D150" s="97"/>
      <c r="E150" s="97"/>
      <c r="F150" s="97"/>
      <c r="G150" s="97"/>
      <c r="H150" s="97"/>
      <c r="I150" s="97"/>
      <c r="J150" s="80" t="str">
        <f t="shared" si="33"/>
        <v/>
      </c>
      <c r="K150" s="80" t="str">
        <f t="shared" si="26"/>
        <v/>
      </c>
      <c r="L150" s="71" t="str">
        <f t="shared" si="30"/>
        <v/>
      </c>
      <c r="M150" s="72" t="str">
        <f t="shared" si="27"/>
        <v/>
      </c>
      <c r="N150" s="20"/>
      <c r="O150" s="97"/>
      <c r="P150" s="97"/>
      <c r="Q150" s="81" t="str">
        <f t="shared" si="24"/>
        <v/>
      </c>
      <c r="R150" s="206" t="str">
        <f t="shared" si="31"/>
        <v/>
      </c>
      <c r="S150" s="74" t="str">
        <f t="shared" si="32"/>
        <v/>
      </c>
      <c r="T150" s="72" t="str">
        <f t="shared" si="25"/>
        <v/>
      </c>
      <c r="U150" s="20"/>
      <c r="V150" s="97"/>
      <c r="W150" s="225"/>
      <c r="X150" s="51"/>
      <c r="Y150" s="52" t="str">
        <f t="shared" si="28"/>
        <v/>
      </c>
      <c r="Z150" s="52" t="str">
        <f t="shared" si="29"/>
        <v/>
      </c>
      <c r="AA150" s="51"/>
      <c r="AB150" s="51"/>
    </row>
    <row r="151" spans="2:28" x14ac:dyDescent="0.25">
      <c r="B151" s="75" t="str">
        <f t="shared" si="34"/>
        <v/>
      </c>
      <c r="C151" s="93"/>
      <c r="D151" s="94"/>
      <c r="E151" s="94"/>
      <c r="F151" s="94"/>
      <c r="G151" s="95"/>
      <c r="H151" s="95"/>
      <c r="I151" s="95"/>
      <c r="J151" s="82" t="str">
        <f t="shared" si="33"/>
        <v/>
      </c>
      <c r="K151" s="82" t="str">
        <f t="shared" si="26"/>
        <v/>
      </c>
      <c r="L151" s="76" t="str">
        <f t="shared" si="30"/>
        <v/>
      </c>
      <c r="M151" s="72" t="str">
        <f t="shared" si="27"/>
        <v/>
      </c>
      <c r="N151" s="20"/>
      <c r="O151" s="95"/>
      <c r="P151" s="95"/>
      <c r="Q151" s="83" t="str">
        <f t="shared" si="24"/>
        <v/>
      </c>
      <c r="R151" s="207" t="str">
        <f t="shared" si="31"/>
        <v/>
      </c>
      <c r="S151" s="205" t="str">
        <f t="shared" si="32"/>
        <v/>
      </c>
      <c r="T151" s="78" t="str">
        <f t="shared" si="25"/>
        <v/>
      </c>
      <c r="U151" s="20"/>
      <c r="V151" s="95"/>
      <c r="W151" s="225"/>
      <c r="X151" s="51"/>
      <c r="Y151" s="52" t="str">
        <f t="shared" si="28"/>
        <v/>
      </c>
      <c r="Z151" s="52" t="str">
        <f t="shared" si="29"/>
        <v/>
      </c>
      <c r="AA151" s="51"/>
      <c r="AB151" s="51"/>
    </row>
    <row r="152" spans="2:28" x14ac:dyDescent="0.25">
      <c r="B152" s="75" t="str">
        <f t="shared" si="34"/>
        <v/>
      </c>
      <c r="C152" s="96"/>
      <c r="D152" s="97"/>
      <c r="E152" s="97"/>
      <c r="F152" s="97"/>
      <c r="G152" s="97"/>
      <c r="H152" s="97"/>
      <c r="I152" s="97"/>
      <c r="J152" s="80" t="str">
        <f t="shared" si="33"/>
        <v/>
      </c>
      <c r="K152" s="80" t="str">
        <f t="shared" si="26"/>
        <v/>
      </c>
      <c r="L152" s="71" t="str">
        <f t="shared" si="30"/>
        <v/>
      </c>
      <c r="M152" s="72" t="str">
        <f t="shared" si="27"/>
        <v/>
      </c>
      <c r="N152" s="20"/>
      <c r="O152" s="97"/>
      <c r="P152" s="97"/>
      <c r="Q152" s="81" t="str">
        <f t="shared" si="24"/>
        <v/>
      </c>
      <c r="R152" s="206" t="str">
        <f t="shared" si="31"/>
        <v/>
      </c>
      <c r="S152" s="74" t="str">
        <f t="shared" si="32"/>
        <v/>
      </c>
      <c r="T152" s="72" t="str">
        <f t="shared" si="25"/>
        <v/>
      </c>
      <c r="U152" s="20"/>
      <c r="V152" s="97"/>
      <c r="W152" s="225"/>
      <c r="X152" s="51"/>
      <c r="Y152" s="52" t="str">
        <f t="shared" si="28"/>
        <v/>
      </c>
      <c r="Z152" s="52" t="str">
        <f t="shared" si="29"/>
        <v/>
      </c>
      <c r="AA152" s="51"/>
      <c r="AB152" s="51"/>
    </row>
    <row r="153" spans="2:28" x14ac:dyDescent="0.25">
      <c r="B153" s="75" t="str">
        <f t="shared" si="34"/>
        <v/>
      </c>
      <c r="C153" s="93"/>
      <c r="D153" s="94"/>
      <c r="E153" s="94"/>
      <c r="F153" s="94"/>
      <c r="G153" s="95"/>
      <c r="H153" s="95"/>
      <c r="I153" s="95"/>
      <c r="J153" s="82" t="str">
        <f t="shared" si="33"/>
        <v/>
      </c>
      <c r="K153" s="82" t="str">
        <f t="shared" si="26"/>
        <v/>
      </c>
      <c r="L153" s="76" t="str">
        <f t="shared" si="30"/>
        <v/>
      </c>
      <c r="M153" s="72" t="str">
        <f t="shared" si="27"/>
        <v/>
      </c>
      <c r="N153" s="20"/>
      <c r="O153" s="95"/>
      <c r="P153" s="95"/>
      <c r="Q153" s="83" t="str">
        <f t="shared" si="24"/>
        <v/>
      </c>
      <c r="R153" s="207" t="str">
        <f t="shared" si="31"/>
        <v/>
      </c>
      <c r="S153" s="205" t="str">
        <f t="shared" si="32"/>
        <v/>
      </c>
      <c r="T153" s="78" t="str">
        <f t="shared" si="25"/>
        <v/>
      </c>
      <c r="U153" s="20"/>
      <c r="V153" s="95"/>
      <c r="W153" s="225"/>
      <c r="X153" s="51"/>
      <c r="Y153" s="52" t="str">
        <f t="shared" si="28"/>
        <v/>
      </c>
      <c r="Z153" s="52" t="str">
        <f t="shared" si="29"/>
        <v/>
      </c>
      <c r="AA153" s="51"/>
      <c r="AB153" s="51"/>
    </row>
    <row r="154" spans="2:28" x14ac:dyDescent="0.25">
      <c r="B154" s="75" t="str">
        <f t="shared" si="34"/>
        <v/>
      </c>
      <c r="C154" s="96"/>
      <c r="D154" s="97"/>
      <c r="E154" s="97"/>
      <c r="F154" s="97"/>
      <c r="G154" s="97"/>
      <c r="H154" s="97"/>
      <c r="I154" s="97"/>
      <c r="J154" s="84" t="str">
        <f t="shared" si="33"/>
        <v/>
      </c>
      <c r="K154" s="84" t="str">
        <f t="shared" si="26"/>
        <v/>
      </c>
      <c r="L154" s="71" t="str">
        <f t="shared" si="30"/>
        <v/>
      </c>
      <c r="M154" s="72" t="str">
        <f t="shared" si="27"/>
        <v/>
      </c>
      <c r="N154" s="20"/>
      <c r="O154" s="97"/>
      <c r="P154" s="97"/>
      <c r="Q154" s="81" t="str">
        <f t="shared" si="24"/>
        <v/>
      </c>
      <c r="R154" s="206" t="str">
        <f t="shared" si="31"/>
        <v/>
      </c>
      <c r="S154" s="74" t="str">
        <f t="shared" si="32"/>
        <v/>
      </c>
      <c r="T154" s="72" t="str">
        <f t="shared" si="25"/>
        <v/>
      </c>
      <c r="U154" s="20"/>
      <c r="V154" s="97"/>
      <c r="W154" s="225"/>
      <c r="X154" s="51"/>
      <c r="Y154" s="52" t="str">
        <f t="shared" si="28"/>
        <v/>
      </c>
      <c r="Z154" s="52" t="str">
        <f t="shared" si="29"/>
        <v/>
      </c>
      <c r="AA154" s="51"/>
      <c r="AB154" s="51"/>
    </row>
    <row r="155" spans="2:28" x14ac:dyDescent="0.25">
      <c r="B155" s="75" t="str">
        <f t="shared" si="34"/>
        <v/>
      </c>
      <c r="C155" s="93"/>
      <c r="D155" s="94"/>
      <c r="E155" s="94"/>
      <c r="F155" s="94"/>
      <c r="G155" s="95"/>
      <c r="H155" s="95"/>
      <c r="I155" s="95"/>
      <c r="J155" s="82" t="str">
        <f t="shared" si="33"/>
        <v/>
      </c>
      <c r="K155" s="82" t="str">
        <f t="shared" si="26"/>
        <v/>
      </c>
      <c r="L155" s="76" t="str">
        <f t="shared" si="30"/>
        <v/>
      </c>
      <c r="M155" s="72" t="str">
        <f t="shared" si="27"/>
        <v/>
      </c>
      <c r="N155" s="20"/>
      <c r="O155" s="95"/>
      <c r="P155" s="95"/>
      <c r="Q155" s="83" t="str">
        <f t="shared" si="24"/>
        <v/>
      </c>
      <c r="R155" s="207" t="str">
        <f t="shared" si="31"/>
        <v/>
      </c>
      <c r="S155" s="205" t="str">
        <f t="shared" si="32"/>
        <v/>
      </c>
      <c r="T155" s="78" t="str">
        <f t="shared" si="25"/>
        <v/>
      </c>
      <c r="U155" s="20"/>
      <c r="V155" s="95"/>
      <c r="W155" s="225"/>
      <c r="X155" s="51"/>
      <c r="Y155" s="52" t="str">
        <f t="shared" si="28"/>
        <v/>
      </c>
      <c r="Z155" s="52" t="str">
        <f t="shared" si="29"/>
        <v/>
      </c>
      <c r="AA155" s="51"/>
      <c r="AB155" s="51"/>
    </row>
    <row r="156" spans="2:28" x14ac:dyDescent="0.25">
      <c r="B156" s="75" t="str">
        <f t="shared" si="34"/>
        <v/>
      </c>
      <c r="C156" s="96"/>
      <c r="D156" s="97"/>
      <c r="E156" s="97"/>
      <c r="F156" s="97"/>
      <c r="G156" s="97"/>
      <c r="H156" s="97"/>
      <c r="I156" s="97"/>
      <c r="J156" s="80" t="str">
        <f t="shared" si="33"/>
        <v/>
      </c>
      <c r="K156" s="80" t="str">
        <f t="shared" si="26"/>
        <v/>
      </c>
      <c r="L156" s="71" t="str">
        <f t="shared" si="30"/>
        <v/>
      </c>
      <c r="M156" s="72" t="str">
        <f t="shared" si="27"/>
        <v/>
      </c>
      <c r="N156" s="20"/>
      <c r="O156" s="97"/>
      <c r="P156" s="97"/>
      <c r="Q156" s="81" t="str">
        <f t="shared" si="24"/>
        <v/>
      </c>
      <c r="R156" s="206" t="str">
        <f t="shared" si="31"/>
        <v/>
      </c>
      <c r="S156" s="74" t="str">
        <f t="shared" si="32"/>
        <v/>
      </c>
      <c r="T156" s="72" t="str">
        <f t="shared" si="25"/>
        <v/>
      </c>
      <c r="U156" s="20"/>
      <c r="V156" s="97"/>
      <c r="W156" s="225"/>
      <c r="X156" s="51"/>
      <c r="Y156" s="52" t="str">
        <f t="shared" si="28"/>
        <v/>
      </c>
      <c r="Z156" s="52" t="str">
        <f t="shared" si="29"/>
        <v/>
      </c>
      <c r="AA156" s="51"/>
      <c r="AB156" s="51"/>
    </row>
    <row r="157" spans="2:28" x14ac:dyDescent="0.25">
      <c r="B157" s="75" t="str">
        <f t="shared" si="34"/>
        <v/>
      </c>
      <c r="C157" s="93"/>
      <c r="D157" s="94"/>
      <c r="E157" s="94"/>
      <c r="F157" s="94"/>
      <c r="G157" s="95"/>
      <c r="H157" s="95"/>
      <c r="I157" s="95"/>
      <c r="J157" s="82" t="str">
        <f t="shared" si="33"/>
        <v/>
      </c>
      <c r="K157" s="82" t="str">
        <f t="shared" si="26"/>
        <v/>
      </c>
      <c r="L157" s="76" t="str">
        <f t="shared" si="30"/>
        <v/>
      </c>
      <c r="M157" s="72" t="str">
        <f t="shared" si="27"/>
        <v/>
      </c>
      <c r="N157" s="20"/>
      <c r="O157" s="95"/>
      <c r="P157" s="95"/>
      <c r="Q157" s="83" t="str">
        <f t="shared" si="24"/>
        <v/>
      </c>
      <c r="R157" s="207" t="str">
        <f t="shared" si="31"/>
        <v/>
      </c>
      <c r="S157" s="205" t="str">
        <f t="shared" si="32"/>
        <v/>
      </c>
      <c r="T157" s="78" t="str">
        <f t="shared" si="25"/>
        <v/>
      </c>
      <c r="U157" s="20"/>
      <c r="V157" s="95"/>
      <c r="W157" s="225"/>
      <c r="X157" s="51"/>
      <c r="Y157" s="52" t="str">
        <f t="shared" si="28"/>
        <v/>
      </c>
      <c r="Z157" s="52" t="str">
        <f t="shared" si="29"/>
        <v/>
      </c>
      <c r="AA157" s="51"/>
      <c r="AB157" s="51"/>
    </row>
    <row r="158" spans="2:28" x14ac:dyDescent="0.25">
      <c r="B158" s="75" t="str">
        <f t="shared" si="34"/>
        <v/>
      </c>
      <c r="C158" s="96"/>
      <c r="D158" s="97"/>
      <c r="E158" s="97"/>
      <c r="F158" s="97"/>
      <c r="G158" s="97"/>
      <c r="H158" s="97"/>
      <c r="I158" s="97"/>
      <c r="J158" s="80" t="str">
        <f t="shared" si="33"/>
        <v/>
      </c>
      <c r="K158" s="80" t="str">
        <f t="shared" si="26"/>
        <v/>
      </c>
      <c r="L158" s="71" t="str">
        <f t="shared" si="30"/>
        <v/>
      </c>
      <c r="M158" s="72" t="str">
        <f t="shared" si="27"/>
        <v/>
      </c>
      <c r="N158" s="20"/>
      <c r="O158" s="97"/>
      <c r="P158" s="97"/>
      <c r="Q158" s="81" t="str">
        <f t="shared" si="24"/>
        <v/>
      </c>
      <c r="R158" s="206" t="str">
        <f t="shared" si="31"/>
        <v/>
      </c>
      <c r="S158" s="74" t="str">
        <f t="shared" si="32"/>
        <v/>
      </c>
      <c r="T158" s="72" t="str">
        <f t="shared" si="25"/>
        <v/>
      </c>
      <c r="U158" s="20"/>
      <c r="V158" s="97"/>
      <c r="W158" s="225"/>
      <c r="X158" s="51"/>
      <c r="Y158" s="52" t="str">
        <f t="shared" si="28"/>
        <v/>
      </c>
      <c r="Z158" s="52" t="str">
        <f t="shared" si="29"/>
        <v/>
      </c>
      <c r="AA158" s="51"/>
      <c r="AB158" s="51"/>
    </row>
    <row r="159" spans="2:28" x14ac:dyDescent="0.25">
      <c r="B159" s="75" t="str">
        <f t="shared" si="34"/>
        <v/>
      </c>
      <c r="C159" s="93"/>
      <c r="D159" s="94"/>
      <c r="E159" s="94"/>
      <c r="F159" s="94"/>
      <c r="G159" s="95"/>
      <c r="H159" s="95"/>
      <c r="I159" s="95"/>
      <c r="J159" s="82" t="str">
        <f t="shared" si="33"/>
        <v/>
      </c>
      <c r="K159" s="82" t="str">
        <f t="shared" si="26"/>
        <v/>
      </c>
      <c r="L159" s="76" t="str">
        <f t="shared" si="30"/>
        <v/>
      </c>
      <c r="M159" s="72" t="str">
        <f t="shared" si="27"/>
        <v/>
      </c>
      <c r="N159" s="20"/>
      <c r="O159" s="95"/>
      <c r="P159" s="95"/>
      <c r="Q159" s="83" t="str">
        <f t="shared" si="24"/>
        <v/>
      </c>
      <c r="R159" s="207" t="str">
        <f t="shared" si="31"/>
        <v/>
      </c>
      <c r="S159" s="205" t="str">
        <f t="shared" si="32"/>
        <v/>
      </c>
      <c r="T159" s="78" t="str">
        <f t="shared" si="25"/>
        <v/>
      </c>
      <c r="U159" s="20"/>
      <c r="V159" s="95"/>
      <c r="W159" s="225"/>
      <c r="X159" s="51"/>
      <c r="Y159" s="52" t="str">
        <f t="shared" si="28"/>
        <v/>
      </c>
      <c r="Z159" s="52" t="str">
        <f t="shared" si="29"/>
        <v/>
      </c>
      <c r="AA159" s="51"/>
      <c r="AB159" s="51"/>
    </row>
    <row r="160" spans="2:28" x14ac:dyDescent="0.25">
      <c r="B160" s="75" t="str">
        <f t="shared" si="34"/>
        <v/>
      </c>
      <c r="C160" s="96"/>
      <c r="D160" s="97"/>
      <c r="E160" s="97"/>
      <c r="F160" s="97"/>
      <c r="G160" s="97"/>
      <c r="H160" s="97"/>
      <c r="I160" s="97"/>
      <c r="J160" s="84" t="str">
        <f t="shared" si="33"/>
        <v/>
      </c>
      <c r="K160" s="84" t="str">
        <f t="shared" si="26"/>
        <v/>
      </c>
      <c r="L160" s="71" t="str">
        <f t="shared" si="30"/>
        <v/>
      </c>
      <c r="M160" s="72" t="str">
        <f t="shared" si="27"/>
        <v/>
      </c>
      <c r="N160" s="20"/>
      <c r="O160" s="97"/>
      <c r="P160" s="97"/>
      <c r="Q160" s="81" t="str">
        <f t="shared" si="24"/>
        <v/>
      </c>
      <c r="R160" s="206" t="str">
        <f t="shared" si="31"/>
        <v/>
      </c>
      <c r="S160" s="74" t="str">
        <f t="shared" si="32"/>
        <v/>
      </c>
      <c r="T160" s="72" t="str">
        <f t="shared" si="25"/>
        <v/>
      </c>
      <c r="U160" s="20"/>
      <c r="V160" s="97"/>
      <c r="W160" s="225"/>
      <c r="X160" s="51"/>
      <c r="Y160" s="52" t="str">
        <f t="shared" si="28"/>
        <v/>
      </c>
      <c r="Z160" s="52" t="str">
        <f t="shared" si="29"/>
        <v/>
      </c>
      <c r="AA160" s="51"/>
      <c r="AB160" s="51"/>
    </row>
    <row r="161" spans="2:28" x14ac:dyDescent="0.25">
      <c r="B161" s="75" t="str">
        <f t="shared" si="34"/>
        <v/>
      </c>
      <c r="C161" s="93"/>
      <c r="D161" s="94"/>
      <c r="E161" s="94"/>
      <c r="F161" s="94"/>
      <c r="G161" s="95"/>
      <c r="H161" s="95"/>
      <c r="I161" s="95"/>
      <c r="J161" s="82" t="str">
        <f t="shared" si="33"/>
        <v/>
      </c>
      <c r="K161" s="82" t="str">
        <f t="shared" si="26"/>
        <v/>
      </c>
      <c r="L161" s="76" t="str">
        <f t="shared" si="30"/>
        <v/>
      </c>
      <c r="M161" s="72" t="str">
        <f t="shared" si="27"/>
        <v/>
      </c>
      <c r="N161" s="20"/>
      <c r="O161" s="95"/>
      <c r="P161" s="95"/>
      <c r="Q161" s="83" t="str">
        <f t="shared" si="24"/>
        <v/>
      </c>
      <c r="R161" s="207" t="str">
        <f t="shared" si="31"/>
        <v/>
      </c>
      <c r="S161" s="205" t="str">
        <f t="shared" si="32"/>
        <v/>
      </c>
      <c r="T161" s="78" t="str">
        <f t="shared" si="25"/>
        <v/>
      </c>
      <c r="U161" s="20"/>
      <c r="V161" s="95"/>
      <c r="W161" s="225"/>
      <c r="X161" s="51"/>
      <c r="Y161" s="52" t="str">
        <f t="shared" si="28"/>
        <v/>
      </c>
      <c r="Z161" s="52" t="str">
        <f t="shared" si="29"/>
        <v/>
      </c>
      <c r="AA161" s="51"/>
      <c r="AB161" s="51"/>
    </row>
    <row r="162" spans="2:28" x14ac:dyDescent="0.25">
      <c r="B162" s="75" t="str">
        <f t="shared" si="34"/>
        <v/>
      </c>
      <c r="C162" s="96"/>
      <c r="D162" s="97"/>
      <c r="E162" s="97"/>
      <c r="F162" s="97"/>
      <c r="G162" s="97"/>
      <c r="H162" s="97"/>
      <c r="I162" s="97"/>
      <c r="J162" s="80" t="str">
        <f t="shared" si="33"/>
        <v/>
      </c>
      <c r="K162" s="80" t="str">
        <f t="shared" si="26"/>
        <v/>
      </c>
      <c r="L162" s="71" t="str">
        <f t="shared" si="30"/>
        <v/>
      </c>
      <c r="M162" s="72" t="str">
        <f t="shared" si="27"/>
        <v/>
      </c>
      <c r="N162" s="20"/>
      <c r="O162" s="97"/>
      <c r="P162" s="97"/>
      <c r="Q162" s="81" t="str">
        <f t="shared" ref="Q162:Q225" si="35">IF(O162="","",AVERAGE(O162:P162))</f>
        <v/>
      </c>
      <c r="R162" s="206" t="str">
        <f t="shared" si="31"/>
        <v/>
      </c>
      <c r="S162" s="74" t="str">
        <f t="shared" si="32"/>
        <v/>
      </c>
      <c r="T162" s="72" t="str">
        <f t="shared" ref="T162:T225" si="36">IF(O162="","",IF(ABS(R162)&lt;=0.001,"i.O.",IF(ABS(S162)&lt;=1.25,"i.O.","n.i.O.")))</f>
        <v/>
      </c>
      <c r="U162" s="20"/>
      <c r="V162" s="97"/>
      <c r="W162" s="225"/>
      <c r="X162" s="51"/>
      <c r="Y162" s="52" t="str">
        <f t="shared" si="28"/>
        <v/>
      </c>
      <c r="Z162" s="52" t="str">
        <f t="shared" si="29"/>
        <v/>
      </c>
      <c r="AA162" s="51"/>
      <c r="AB162" s="51"/>
    </row>
    <row r="163" spans="2:28" x14ac:dyDescent="0.25">
      <c r="B163" s="75" t="str">
        <f t="shared" si="34"/>
        <v/>
      </c>
      <c r="C163" s="93"/>
      <c r="D163" s="94"/>
      <c r="E163" s="94"/>
      <c r="F163" s="94"/>
      <c r="G163" s="95"/>
      <c r="H163" s="95"/>
      <c r="I163" s="95"/>
      <c r="J163" s="82" t="str">
        <f t="shared" si="33"/>
        <v/>
      </c>
      <c r="K163" s="82" t="str">
        <f t="shared" si="26"/>
        <v/>
      </c>
      <c r="L163" s="76" t="str">
        <f t="shared" si="30"/>
        <v/>
      </c>
      <c r="M163" s="72" t="str">
        <f t="shared" si="27"/>
        <v/>
      </c>
      <c r="N163" s="20"/>
      <c r="O163" s="95"/>
      <c r="P163" s="95"/>
      <c r="Q163" s="83" t="str">
        <f t="shared" si="35"/>
        <v/>
      </c>
      <c r="R163" s="207" t="str">
        <f t="shared" si="31"/>
        <v/>
      </c>
      <c r="S163" s="205" t="str">
        <f t="shared" si="32"/>
        <v/>
      </c>
      <c r="T163" s="78" t="str">
        <f t="shared" si="36"/>
        <v/>
      </c>
      <c r="U163" s="20"/>
      <c r="V163" s="95"/>
      <c r="W163" s="225"/>
      <c r="X163" s="51"/>
      <c r="Y163" s="52" t="str">
        <f t="shared" si="28"/>
        <v/>
      </c>
      <c r="Z163" s="52" t="str">
        <f t="shared" si="29"/>
        <v/>
      </c>
      <c r="AA163" s="51"/>
      <c r="AB163" s="51"/>
    </row>
    <row r="164" spans="2:28" x14ac:dyDescent="0.25">
      <c r="B164" s="75" t="str">
        <f t="shared" si="34"/>
        <v/>
      </c>
      <c r="C164" s="96"/>
      <c r="D164" s="97"/>
      <c r="E164" s="97"/>
      <c r="F164" s="97"/>
      <c r="G164" s="97"/>
      <c r="H164" s="97"/>
      <c r="I164" s="97"/>
      <c r="J164" s="80" t="str">
        <f t="shared" si="33"/>
        <v/>
      </c>
      <c r="K164" s="80" t="str">
        <f t="shared" si="26"/>
        <v/>
      </c>
      <c r="L164" s="71" t="str">
        <f t="shared" si="30"/>
        <v/>
      </c>
      <c r="M164" s="72" t="str">
        <f t="shared" si="27"/>
        <v/>
      </c>
      <c r="N164" s="20"/>
      <c r="O164" s="97"/>
      <c r="P164" s="97"/>
      <c r="Q164" s="81" t="str">
        <f t="shared" si="35"/>
        <v/>
      </c>
      <c r="R164" s="206" t="str">
        <f t="shared" si="31"/>
        <v/>
      </c>
      <c r="S164" s="74" t="str">
        <f t="shared" si="32"/>
        <v/>
      </c>
      <c r="T164" s="72" t="str">
        <f t="shared" si="36"/>
        <v/>
      </c>
      <c r="U164" s="20"/>
      <c r="V164" s="97"/>
      <c r="W164" s="225"/>
      <c r="X164" s="51"/>
      <c r="Y164" s="52" t="str">
        <f t="shared" si="28"/>
        <v/>
      </c>
      <c r="Z164" s="52" t="str">
        <f t="shared" si="29"/>
        <v/>
      </c>
      <c r="AA164" s="51"/>
      <c r="AB164" s="51"/>
    </row>
    <row r="165" spans="2:28" x14ac:dyDescent="0.25">
      <c r="B165" s="75" t="str">
        <f t="shared" si="34"/>
        <v/>
      </c>
      <c r="C165" s="93"/>
      <c r="D165" s="94"/>
      <c r="E165" s="94"/>
      <c r="F165" s="94"/>
      <c r="G165" s="95"/>
      <c r="H165" s="95"/>
      <c r="I165" s="95"/>
      <c r="J165" s="82" t="str">
        <f t="shared" si="33"/>
        <v/>
      </c>
      <c r="K165" s="82" t="str">
        <f t="shared" si="26"/>
        <v/>
      </c>
      <c r="L165" s="76" t="str">
        <f t="shared" si="30"/>
        <v/>
      </c>
      <c r="M165" s="72" t="str">
        <f t="shared" si="27"/>
        <v/>
      </c>
      <c r="N165" s="20"/>
      <c r="O165" s="95"/>
      <c r="P165" s="95"/>
      <c r="Q165" s="83" t="str">
        <f t="shared" si="35"/>
        <v/>
      </c>
      <c r="R165" s="207" t="str">
        <f t="shared" si="31"/>
        <v/>
      </c>
      <c r="S165" s="205" t="str">
        <f t="shared" si="32"/>
        <v/>
      </c>
      <c r="T165" s="78" t="str">
        <f t="shared" si="36"/>
        <v/>
      </c>
      <c r="U165" s="20"/>
      <c r="V165" s="95"/>
      <c r="W165" s="225"/>
      <c r="X165" s="51"/>
      <c r="Y165" s="52" t="str">
        <f t="shared" si="28"/>
        <v/>
      </c>
      <c r="Z165" s="52" t="str">
        <f t="shared" si="29"/>
        <v/>
      </c>
      <c r="AA165" s="51"/>
      <c r="AB165" s="51"/>
    </row>
    <row r="166" spans="2:28" x14ac:dyDescent="0.25">
      <c r="B166" s="75" t="str">
        <f t="shared" si="34"/>
        <v/>
      </c>
      <c r="C166" s="96"/>
      <c r="D166" s="97"/>
      <c r="E166" s="97"/>
      <c r="F166" s="97"/>
      <c r="G166" s="97"/>
      <c r="H166" s="97"/>
      <c r="I166" s="97"/>
      <c r="J166" s="84" t="str">
        <f t="shared" si="33"/>
        <v/>
      </c>
      <c r="K166" s="84" t="str">
        <f t="shared" si="26"/>
        <v/>
      </c>
      <c r="L166" s="71" t="str">
        <f t="shared" si="30"/>
        <v/>
      </c>
      <c r="M166" s="72" t="str">
        <f t="shared" si="27"/>
        <v/>
      </c>
      <c r="N166" s="20"/>
      <c r="O166" s="97"/>
      <c r="P166" s="97"/>
      <c r="Q166" s="81" t="str">
        <f t="shared" si="35"/>
        <v/>
      </c>
      <c r="R166" s="206" t="str">
        <f t="shared" si="31"/>
        <v/>
      </c>
      <c r="S166" s="74" t="str">
        <f t="shared" si="32"/>
        <v/>
      </c>
      <c r="T166" s="72" t="str">
        <f t="shared" si="36"/>
        <v/>
      </c>
      <c r="U166" s="20"/>
      <c r="V166" s="97"/>
      <c r="W166" s="225"/>
      <c r="X166" s="51"/>
      <c r="Y166" s="52" t="str">
        <f t="shared" si="28"/>
        <v/>
      </c>
      <c r="Z166" s="52" t="str">
        <f t="shared" si="29"/>
        <v/>
      </c>
      <c r="AA166" s="51"/>
      <c r="AB166" s="51"/>
    </row>
    <row r="167" spans="2:28" x14ac:dyDescent="0.25">
      <c r="B167" s="75" t="str">
        <f t="shared" si="34"/>
        <v/>
      </c>
      <c r="C167" s="93"/>
      <c r="D167" s="94"/>
      <c r="E167" s="94"/>
      <c r="F167" s="94"/>
      <c r="G167" s="95"/>
      <c r="H167" s="95"/>
      <c r="I167" s="95"/>
      <c r="J167" s="82" t="str">
        <f t="shared" si="33"/>
        <v/>
      </c>
      <c r="K167" s="82" t="str">
        <f t="shared" si="26"/>
        <v/>
      </c>
      <c r="L167" s="76" t="str">
        <f t="shared" si="30"/>
        <v/>
      </c>
      <c r="M167" s="72" t="str">
        <f t="shared" si="27"/>
        <v/>
      </c>
      <c r="N167" s="20"/>
      <c r="O167" s="95"/>
      <c r="P167" s="95"/>
      <c r="Q167" s="83" t="str">
        <f t="shared" si="35"/>
        <v/>
      </c>
      <c r="R167" s="207" t="str">
        <f t="shared" si="31"/>
        <v/>
      </c>
      <c r="S167" s="205" t="str">
        <f t="shared" si="32"/>
        <v/>
      </c>
      <c r="T167" s="78" t="str">
        <f t="shared" si="36"/>
        <v/>
      </c>
      <c r="U167" s="20"/>
      <c r="V167" s="95"/>
      <c r="W167" s="225"/>
      <c r="X167" s="51"/>
      <c r="Y167" s="52" t="str">
        <f t="shared" si="28"/>
        <v/>
      </c>
      <c r="Z167" s="52" t="str">
        <f t="shared" si="29"/>
        <v/>
      </c>
      <c r="AA167" s="51"/>
      <c r="AB167" s="51"/>
    </row>
    <row r="168" spans="2:28" x14ac:dyDescent="0.25">
      <c r="B168" s="75" t="str">
        <f t="shared" si="34"/>
        <v/>
      </c>
      <c r="C168" s="96"/>
      <c r="D168" s="97"/>
      <c r="E168" s="97"/>
      <c r="F168" s="97"/>
      <c r="G168" s="97"/>
      <c r="H168" s="97"/>
      <c r="I168" s="97"/>
      <c r="J168" s="80" t="str">
        <f t="shared" si="33"/>
        <v/>
      </c>
      <c r="K168" s="80" t="str">
        <f t="shared" si="26"/>
        <v/>
      </c>
      <c r="L168" s="71" t="str">
        <f t="shared" si="30"/>
        <v/>
      </c>
      <c r="M168" s="72" t="str">
        <f t="shared" si="27"/>
        <v/>
      </c>
      <c r="N168" s="20"/>
      <c r="O168" s="97"/>
      <c r="P168" s="97"/>
      <c r="Q168" s="81" t="str">
        <f t="shared" si="35"/>
        <v/>
      </c>
      <c r="R168" s="206" t="str">
        <f t="shared" si="31"/>
        <v/>
      </c>
      <c r="S168" s="74" t="str">
        <f t="shared" si="32"/>
        <v/>
      </c>
      <c r="T168" s="72" t="str">
        <f t="shared" si="36"/>
        <v/>
      </c>
      <c r="U168" s="20"/>
      <c r="V168" s="97"/>
      <c r="W168" s="225"/>
      <c r="X168" s="51"/>
      <c r="Y168" s="52" t="str">
        <f t="shared" si="28"/>
        <v/>
      </c>
      <c r="Z168" s="52" t="str">
        <f t="shared" si="29"/>
        <v/>
      </c>
      <c r="AA168" s="51"/>
      <c r="AB168" s="51"/>
    </row>
    <row r="169" spans="2:28" x14ac:dyDescent="0.25">
      <c r="B169" s="75" t="str">
        <f t="shared" si="34"/>
        <v/>
      </c>
      <c r="C169" s="93"/>
      <c r="D169" s="94"/>
      <c r="E169" s="94"/>
      <c r="F169" s="94"/>
      <c r="G169" s="95"/>
      <c r="H169" s="95"/>
      <c r="I169" s="95"/>
      <c r="J169" s="82" t="str">
        <f t="shared" si="33"/>
        <v/>
      </c>
      <c r="K169" s="82" t="str">
        <f t="shared" si="26"/>
        <v/>
      </c>
      <c r="L169" s="76" t="str">
        <f t="shared" si="30"/>
        <v/>
      </c>
      <c r="M169" s="72" t="str">
        <f t="shared" si="27"/>
        <v/>
      </c>
      <c r="N169" s="20"/>
      <c r="O169" s="95"/>
      <c r="P169" s="95"/>
      <c r="Q169" s="83" t="str">
        <f t="shared" si="35"/>
        <v/>
      </c>
      <c r="R169" s="207" t="str">
        <f t="shared" si="31"/>
        <v/>
      </c>
      <c r="S169" s="205" t="str">
        <f t="shared" si="32"/>
        <v/>
      </c>
      <c r="T169" s="78" t="str">
        <f t="shared" si="36"/>
        <v/>
      </c>
      <c r="U169" s="20"/>
      <c r="V169" s="95"/>
      <c r="W169" s="225"/>
      <c r="X169" s="51"/>
      <c r="Y169" s="52" t="str">
        <f t="shared" si="28"/>
        <v/>
      </c>
      <c r="Z169" s="52" t="str">
        <f t="shared" si="29"/>
        <v/>
      </c>
      <c r="AA169" s="51"/>
      <c r="AB169" s="51"/>
    </row>
    <row r="170" spans="2:28" x14ac:dyDescent="0.25">
      <c r="B170" s="75" t="str">
        <f t="shared" si="34"/>
        <v/>
      </c>
      <c r="C170" s="96"/>
      <c r="D170" s="97"/>
      <c r="E170" s="97"/>
      <c r="F170" s="97"/>
      <c r="G170" s="97"/>
      <c r="H170" s="97"/>
      <c r="I170" s="97"/>
      <c r="J170" s="80" t="str">
        <f t="shared" si="33"/>
        <v/>
      </c>
      <c r="K170" s="80" t="str">
        <f t="shared" si="26"/>
        <v/>
      </c>
      <c r="L170" s="71" t="str">
        <f t="shared" si="30"/>
        <v/>
      </c>
      <c r="M170" s="72" t="str">
        <f t="shared" si="27"/>
        <v/>
      </c>
      <c r="N170" s="20"/>
      <c r="O170" s="97"/>
      <c r="P170" s="97"/>
      <c r="Q170" s="81" t="str">
        <f t="shared" si="35"/>
        <v/>
      </c>
      <c r="R170" s="206" t="str">
        <f t="shared" si="31"/>
        <v/>
      </c>
      <c r="S170" s="74" t="str">
        <f t="shared" si="32"/>
        <v/>
      </c>
      <c r="T170" s="72" t="str">
        <f t="shared" si="36"/>
        <v/>
      </c>
      <c r="U170" s="20"/>
      <c r="V170" s="97"/>
      <c r="W170" s="225"/>
      <c r="X170" s="51"/>
      <c r="Y170" s="52" t="str">
        <f t="shared" si="28"/>
        <v/>
      </c>
      <c r="Z170" s="52" t="str">
        <f t="shared" si="29"/>
        <v/>
      </c>
      <c r="AA170" s="51"/>
      <c r="AB170" s="51"/>
    </row>
    <row r="171" spans="2:28" x14ac:dyDescent="0.25">
      <c r="B171" s="75" t="str">
        <f t="shared" si="34"/>
        <v/>
      </c>
      <c r="C171" s="93"/>
      <c r="D171" s="94"/>
      <c r="E171" s="94"/>
      <c r="F171" s="94"/>
      <c r="G171" s="95"/>
      <c r="H171" s="95"/>
      <c r="I171" s="95"/>
      <c r="J171" s="82" t="str">
        <f t="shared" si="33"/>
        <v/>
      </c>
      <c r="K171" s="82" t="str">
        <f t="shared" si="26"/>
        <v/>
      </c>
      <c r="L171" s="76" t="str">
        <f t="shared" si="30"/>
        <v/>
      </c>
      <c r="M171" s="72" t="str">
        <f t="shared" si="27"/>
        <v/>
      </c>
      <c r="N171" s="20"/>
      <c r="O171" s="95"/>
      <c r="P171" s="95"/>
      <c r="Q171" s="83" t="str">
        <f t="shared" si="35"/>
        <v/>
      </c>
      <c r="R171" s="207" t="str">
        <f t="shared" si="31"/>
        <v/>
      </c>
      <c r="S171" s="205" t="str">
        <f t="shared" si="32"/>
        <v/>
      </c>
      <c r="T171" s="78" t="str">
        <f t="shared" si="36"/>
        <v/>
      </c>
      <c r="U171" s="20"/>
      <c r="V171" s="95"/>
      <c r="W171" s="225"/>
      <c r="X171" s="51"/>
      <c r="Y171" s="52" t="str">
        <f t="shared" si="28"/>
        <v/>
      </c>
      <c r="Z171" s="52" t="str">
        <f t="shared" si="29"/>
        <v/>
      </c>
      <c r="AA171" s="51"/>
      <c r="AB171" s="51"/>
    </row>
    <row r="172" spans="2:28" x14ac:dyDescent="0.25">
      <c r="B172" s="75" t="str">
        <f t="shared" si="34"/>
        <v/>
      </c>
      <c r="C172" s="96"/>
      <c r="D172" s="97"/>
      <c r="E172" s="97"/>
      <c r="F172" s="97"/>
      <c r="G172" s="97"/>
      <c r="H172" s="97"/>
      <c r="I172" s="97"/>
      <c r="J172" s="84" t="str">
        <f t="shared" si="33"/>
        <v/>
      </c>
      <c r="K172" s="84" t="str">
        <f t="shared" si="26"/>
        <v/>
      </c>
      <c r="L172" s="71" t="str">
        <f t="shared" si="30"/>
        <v/>
      </c>
      <c r="M172" s="72" t="str">
        <f t="shared" si="27"/>
        <v/>
      </c>
      <c r="N172" s="20"/>
      <c r="O172" s="97"/>
      <c r="P172" s="97"/>
      <c r="Q172" s="81" t="str">
        <f t="shared" si="35"/>
        <v/>
      </c>
      <c r="R172" s="206" t="str">
        <f t="shared" si="31"/>
        <v/>
      </c>
      <c r="S172" s="74" t="str">
        <f t="shared" si="32"/>
        <v/>
      </c>
      <c r="T172" s="72" t="str">
        <f t="shared" si="36"/>
        <v/>
      </c>
      <c r="U172" s="20"/>
      <c r="V172" s="97"/>
      <c r="W172" s="225"/>
      <c r="X172" s="51"/>
      <c r="Y172" s="52" t="str">
        <f t="shared" si="28"/>
        <v/>
      </c>
      <c r="Z172" s="52" t="str">
        <f t="shared" si="29"/>
        <v/>
      </c>
      <c r="AA172" s="51"/>
      <c r="AB172" s="51"/>
    </row>
    <row r="173" spans="2:28" x14ac:dyDescent="0.25">
      <c r="B173" s="75" t="str">
        <f t="shared" si="34"/>
        <v/>
      </c>
      <c r="C173" s="93"/>
      <c r="D173" s="94"/>
      <c r="E173" s="94"/>
      <c r="F173" s="94"/>
      <c r="G173" s="95"/>
      <c r="H173" s="95"/>
      <c r="I173" s="95"/>
      <c r="J173" s="82" t="str">
        <f t="shared" si="33"/>
        <v/>
      </c>
      <c r="K173" s="82" t="str">
        <f t="shared" si="26"/>
        <v/>
      </c>
      <c r="L173" s="76" t="str">
        <f t="shared" si="30"/>
        <v/>
      </c>
      <c r="M173" s="72" t="str">
        <f t="shared" si="27"/>
        <v/>
      </c>
      <c r="N173" s="20"/>
      <c r="O173" s="95"/>
      <c r="P173" s="95"/>
      <c r="Q173" s="83" t="str">
        <f t="shared" si="35"/>
        <v/>
      </c>
      <c r="R173" s="207" t="str">
        <f t="shared" si="31"/>
        <v/>
      </c>
      <c r="S173" s="205" t="str">
        <f t="shared" si="32"/>
        <v/>
      </c>
      <c r="T173" s="78" t="str">
        <f t="shared" si="36"/>
        <v/>
      </c>
      <c r="U173" s="20"/>
      <c r="V173" s="95"/>
      <c r="W173" s="225"/>
      <c r="X173" s="51"/>
      <c r="Y173" s="52" t="str">
        <f t="shared" si="28"/>
        <v/>
      </c>
      <c r="Z173" s="52" t="str">
        <f t="shared" si="29"/>
        <v/>
      </c>
      <c r="AA173" s="51"/>
      <c r="AB173" s="51"/>
    </row>
    <row r="174" spans="2:28" x14ac:dyDescent="0.25">
      <c r="B174" s="75" t="str">
        <f t="shared" si="34"/>
        <v/>
      </c>
      <c r="C174" s="96"/>
      <c r="D174" s="97"/>
      <c r="E174" s="97"/>
      <c r="F174" s="97"/>
      <c r="G174" s="97"/>
      <c r="H174" s="97"/>
      <c r="I174" s="97"/>
      <c r="J174" s="80" t="str">
        <f t="shared" si="33"/>
        <v/>
      </c>
      <c r="K174" s="80" t="str">
        <f t="shared" si="26"/>
        <v/>
      </c>
      <c r="L174" s="71" t="str">
        <f t="shared" si="30"/>
        <v/>
      </c>
      <c r="M174" s="72" t="str">
        <f t="shared" si="27"/>
        <v/>
      </c>
      <c r="N174" s="20"/>
      <c r="O174" s="97"/>
      <c r="P174" s="97"/>
      <c r="Q174" s="81" t="str">
        <f t="shared" si="35"/>
        <v/>
      </c>
      <c r="R174" s="206" t="str">
        <f t="shared" si="31"/>
        <v/>
      </c>
      <c r="S174" s="74" t="str">
        <f t="shared" si="32"/>
        <v/>
      </c>
      <c r="T174" s="72" t="str">
        <f t="shared" si="36"/>
        <v/>
      </c>
      <c r="U174" s="20"/>
      <c r="V174" s="97"/>
      <c r="W174" s="225"/>
      <c r="X174" s="51"/>
      <c r="Y174" s="52" t="str">
        <f t="shared" si="28"/>
        <v/>
      </c>
      <c r="Z174" s="52" t="str">
        <f t="shared" si="29"/>
        <v/>
      </c>
      <c r="AA174" s="51"/>
      <c r="AB174" s="51"/>
    </row>
    <row r="175" spans="2:28" x14ac:dyDescent="0.25">
      <c r="B175" s="75" t="str">
        <f t="shared" si="34"/>
        <v/>
      </c>
      <c r="C175" s="93"/>
      <c r="D175" s="94"/>
      <c r="E175" s="94"/>
      <c r="F175" s="94"/>
      <c r="G175" s="95"/>
      <c r="H175" s="95"/>
      <c r="I175" s="95"/>
      <c r="J175" s="82" t="str">
        <f t="shared" si="33"/>
        <v/>
      </c>
      <c r="K175" s="82" t="str">
        <f t="shared" si="26"/>
        <v/>
      </c>
      <c r="L175" s="76" t="str">
        <f t="shared" si="30"/>
        <v/>
      </c>
      <c r="M175" s="72" t="str">
        <f t="shared" si="27"/>
        <v/>
      </c>
      <c r="N175" s="20"/>
      <c r="O175" s="95"/>
      <c r="P175" s="95"/>
      <c r="Q175" s="83" t="str">
        <f t="shared" si="35"/>
        <v/>
      </c>
      <c r="R175" s="207" t="str">
        <f t="shared" si="31"/>
        <v/>
      </c>
      <c r="S175" s="205" t="str">
        <f t="shared" si="32"/>
        <v/>
      </c>
      <c r="T175" s="78" t="str">
        <f t="shared" si="36"/>
        <v/>
      </c>
      <c r="U175" s="20"/>
      <c r="V175" s="95"/>
      <c r="W175" s="225"/>
      <c r="X175" s="51"/>
      <c r="Y175" s="52" t="str">
        <f t="shared" si="28"/>
        <v/>
      </c>
      <c r="Z175" s="52" t="str">
        <f t="shared" si="29"/>
        <v/>
      </c>
      <c r="AA175" s="51"/>
      <c r="AB175" s="51"/>
    </row>
    <row r="176" spans="2:28" x14ac:dyDescent="0.25">
      <c r="B176" s="75" t="str">
        <f t="shared" si="34"/>
        <v/>
      </c>
      <c r="C176" s="96"/>
      <c r="D176" s="97"/>
      <c r="E176" s="97"/>
      <c r="F176" s="97"/>
      <c r="G176" s="97"/>
      <c r="H176" s="97"/>
      <c r="I176" s="97"/>
      <c r="J176" s="80" t="str">
        <f t="shared" si="33"/>
        <v/>
      </c>
      <c r="K176" s="80" t="str">
        <f t="shared" si="26"/>
        <v/>
      </c>
      <c r="L176" s="71" t="str">
        <f t="shared" si="30"/>
        <v/>
      </c>
      <c r="M176" s="72" t="str">
        <f t="shared" si="27"/>
        <v/>
      </c>
      <c r="N176" s="20"/>
      <c r="O176" s="97"/>
      <c r="P176" s="97"/>
      <c r="Q176" s="81" t="str">
        <f t="shared" si="35"/>
        <v/>
      </c>
      <c r="R176" s="206" t="str">
        <f t="shared" si="31"/>
        <v/>
      </c>
      <c r="S176" s="74" t="str">
        <f t="shared" si="32"/>
        <v/>
      </c>
      <c r="T176" s="72" t="str">
        <f t="shared" si="36"/>
        <v/>
      </c>
      <c r="U176" s="20"/>
      <c r="V176" s="97"/>
      <c r="W176" s="225"/>
      <c r="X176" s="51"/>
      <c r="Y176" s="52" t="str">
        <f t="shared" si="28"/>
        <v/>
      </c>
      <c r="Z176" s="52" t="str">
        <f t="shared" si="29"/>
        <v/>
      </c>
      <c r="AA176" s="51"/>
      <c r="AB176" s="51"/>
    </row>
    <row r="177" spans="2:28" x14ac:dyDescent="0.25">
      <c r="B177" s="75" t="str">
        <f t="shared" si="34"/>
        <v/>
      </c>
      <c r="C177" s="93"/>
      <c r="D177" s="94"/>
      <c r="E177" s="94"/>
      <c r="F177" s="94"/>
      <c r="G177" s="95"/>
      <c r="H177" s="95"/>
      <c r="I177" s="95"/>
      <c r="J177" s="82" t="str">
        <f t="shared" si="33"/>
        <v/>
      </c>
      <c r="K177" s="82" t="str">
        <f t="shared" si="26"/>
        <v/>
      </c>
      <c r="L177" s="76" t="str">
        <f t="shared" si="30"/>
        <v/>
      </c>
      <c r="M177" s="72" t="str">
        <f t="shared" si="27"/>
        <v/>
      </c>
      <c r="N177" s="20"/>
      <c r="O177" s="95"/>
      <c r="P177" s="95"/>
      <c r="Q177" s="83" t="str">
        <f t="shared" si="35"/>
        <v/>
      </c>
      <c r="R177" s="207" t="str">
        <f t="shared" si="31"/>
        <v/>
      </c>
      <c r="S177" s="205" t="str">
        <f t="shared" si="32"/>
        <v/>
      </c>
      <c r="T177" s="78" t="str">
        <f t="shared" si="36"/>
        <v/>
      </c>
      <c r="U177" s="20"/>
      <c r="V177" s="95"/>
      <c r="W177" s="225"/>
      <c r="X177" s="51"/>
      <c r="Y177" s="52" t="str">
        <f t="shared" si="28"/>
        <v/>
      </c>
      <c r="Z177" s="52" t="str">
        <f t="shared" si="29"/>
        <v/>
      </c>
      <c r="AA177" s="51"/>
      <c r="AB177" s="51"/>
    </row>
    <row r="178" spans="2:28" x14ac:dyDescent="0.25">
      <c r="B178" s="75" t="str">
        <f t="shared" si="34"/>
        <v/>
      </c>
      <c r="C178" s="96"/>
      <c r="D178" s="97"/>
      <c r="E178" s="97"/>
      <c r="F178" s="97"/>
      <c r="G178" s="97"/>
      <c r="H178" s="97"/>
      <c r="I178" s="97"/>
      <c r="J178" s="84" t="str">
        <f t="shared" si="33"/>
        <v/>
      </c>
      <c r="K178" s="84" t="str">
        <f t="shared" si="26"/>
        <v/>
      </c>
      <c r="L178" s="71" t="str">
        <f t="shared" si="30"/>
        <v/>
      </c>
      <c r="M178" s="72" t="str">
        <f t="shared" si="27"/>
        <v/>
      </c>
      <c r="N178" s="20"/>
      <c r="O178" s="97"/>
      <c r="P178" s="97"/>
      <c r="Q178" s="81" t="str">
        <f t="shared" si="35"/>
        <v/>
      </c>
      <c r="R178" s="206" t="str">
        <f t="shared" si="31"/>
        <v/>
      </c>
      <c r="S178" s="74" t="str">
        <f t="shared" si="32"/>
        <v/>
      </c>
      <c r="T178" s="72" t="str">
        <f t="shared" si="36"/>
        <v/>
      </c>
      <c r="U178" s="20"/>
      <c r="V178" s="97"/>
      <c r="W178" s="225"/>
      <c r="X178" s="51"/>
      <c r="Y178" s="52" t="str">
        <f t="shared" si="28"/>
        <v/>
      </c>
      <c r="Z178" s="52" t="str">
        <f t="shared" si="29"/>
        <v/>
      </c>
      <c r="AA178" s="51"/>
      <c r="AB178" s="51"/>
    </row>
    <row r="179" spans="2:28" x14ac:dyDescent="0.25">
      <c r="B179" s="75" t="str">
        <f t="shared" si="34"/>
        <v/>
      </c>
      <c r="C179" s="93"/>
      <c r="D179" s="94"/>
      <c r="E179" s="94"/>
      <c r="F179" s="94"/>
      <c r="G179" s="95"/>
      <c r="H179" s="95"/>
      <c r="I179" s="95"/>
      <c r="J179" s="82" t="str">
        <f t="shared" si="33"/>
        <v/>
      </c>
      <c r="K179" s="82" t="str">
        <f t="shared" si="26"/>
        <v/>
      </c>
      <c r="L179" s="76" t="str">
        <f t="shared" si="30"/>
        <v/>
      </c>
      <c r="M179" s="72" t="str">
        <f t="shared" si="27"/>
        <v/>
      </c>
      <c r="N179" s="20"/>
      <c r="O179" s="95"/>
      <c r="P179" s="95"/>
      <c r="Q179" s="83" t="str">
        <f t="shared" si="35"/>
        <v/>
      </c>
      <c r="R179" s="207" t="str">
        <f t="shared" si="31"/>
        <v/>
      </c>
      <c r="S179" s="205" t="str">
        <f t="shared" si="32"/>
        <v/>
      </c>
      <c r="T179" s="78" t="str">
        <f t="shared" si="36"/>
        <v/>
      </c>
      <c r="U179" s="20"/>
      <c r="V179" s="95"/>
      <c r="W179" s="225"/>
      <c r="X179" s="51"/>
      <c r="Y179" s="52" t="str">
        <f t="shared" si="28"/>
        <v/>
      </c>
      <c r="Z179" s="52" t="str">
        <f t="shared" si="29"/>
        <v/>
      </c>
      <c r="AA179" s="51"/>
      <c r="AB179" s="51"/>
    </row>
    <row r="180" spans="2:28" x14ac:dyDescent="0.25">
      <c r="B180" s="75" t="str">
        <f t="shared" si="34"/>
        <v/>
      </c>
      <c r="C180" s="96"/>
      <c r="D180" s="97"/>
      <c r="E180" s="97"/>
      <c r="F180" s="97"/>
      <c r="G180" s="97"/>
      <c r="H180" s="97"/>
      <c r="I180" s="97"/>
      <c r="J180" s="80" t="str">
        <f t="shared" si="33"/>
        <v/>
      </c>
      <c r="K180" s="80" t="str">
        <f t="shared" si="26"/>
        <v/>
      </c>
      <c r="L180" s="71" t="str">
        <f t="shared" si="30"/>
        <v/>
      </c>
      <c r="M180" s="72" t="str">
        <f t="shared" si="27"/>
        <v/>
      </c>
      <c r="N180" s="20"/>
      <c r="O180" s="97"/>
      <c r="P180" s="97"/>
      <c r="Q180" s="81" t="str">
        <f t="shared" si="35"/>
        <v/>
      </c>
      <c r="R180" s="206" t="str">
        <f t="shared" si="31"/>
        <v/>
      </c>
      <c r="S180" s="74" t="str">
        <f t="shared" si="32"/>
        <v/>
      </c>
      <c r="T180" s="72" t="str">
        <f t="shared" si="36"/>
        <v/>
      </c>
      <c r="U180" s="20"/>
      <c r="V180" s="97"/>
      <c r="W180" s="225"/>
      <c r="X180" s="51"/>
      <c r="Y180" s="52" t="str">
        <f t="shared" si="28"/>
        <v/>
      </c>
      <c r="Z180" s="52" t="str">
        <f t="shared" si="29"/>
        <v/>
      </c>
      <c r="AA180" s="51"/>
      <c r="AB180" s="51"/>
    </row>
    <row r="181" spans="2:28" x14ac:dyDescent="0.25">
      <c r="B181" s="75" t="str">
        <f t="shared" si="34"/>
        <v/>
      </c>
      <c r="C181" s="93"/>
      <c r="D181" s="94"/>
      <c r="E181" s="94"/>
      <c r="F181" s="94"/>
      <c r="G181" s="95"/>
      <c r="H181" s="95"/>
      <c r="I181" s="95"/>
      <c r="J181" s="82" t="str">
        <f t="shared" si="33"/>
        <v/>
      </c>
      <c r="K181" s="82" t="str">
        <f t="shared" si="26"/>
        <v/>
      </c>
      <c r="L181" s="76" t="str">
        <f t="shared" si="30"/>
        <v/>
      </c>
      <c r="M181" s="72" t="str">
        <f t="shared" si="27"/>
        <v/>
      </c>
      <c r="N181" s="20"/>
      <c r="O181" s="95"/>
      <c r="P181" s="95"/>
      <c r="Q181" s="83" t="str">
        <f t="shared" si="35"/>
        <v/>
      </c>
      <c r="R181" s="207" t="str">
        <f t="shared" si="31"/>
        <v/>
      </c>
      <c r="S181" s="205" t="str">
        <f t="shared" si="32"/>
        <v/>
      </c>
      <c r="T181" s="78" t="str">
        <f t="shared" si="36"/>
        <v/>
      </c>
      <c r="U181" s="20"/>
      <c r="V181" s="95"/>
      <c r="W181" s="225"/>
      <c r="X181" s="51"/>
      <c r="Y181" s="52" t="str">
        <f t="shared" si="28"/>
        <v/>
      </c>
      <c r="Z181" s="52" t="str">
        <f t="shared" si="29"/>
        <v/>
      </c>
      <c r="AA181" s="51"/>
      <c r="AB181" s="51"/>
    </row>
    <row r="182" spans="2:28" x14ac:dyDescent="0.25">
      <c r="B182" s="75" t="str">
        <f t="shared" si="34"/>
        <v/>
      </c>
      <c r="C182" s="96"/>
      <c r="D182" s="97"/>
      <c r="E182" s="97"/>
      <c r="F182" s="97"/>
      <c r="G182" s="97"/>
      <c r="H182" s="97"/>
      <c r="I182" s="97"/>
      <c r="J182" s="80" t="str">
        <f t="shared" si="33"/>
        <v/>
      </c>
      <c r="K182" s="80" t="str">
        <f t="shared" si="26"/>
        <v/>
      </c>
      <c r="L182" s="71" t="str">
        <f t="shared" si="30"/>
        <v/>
      </c>
      <c r="M182" s="72" t="str">
        <f t="shared" si="27"/>
        <v/>
      </c>
      <c r="N182" s="20"/>
      <c r="O182" s="97"/>
      <c r="P182" s="97"/>
      <c r="Q182" s="81" t="str">
        <f t="shared" si="35"/>
        <v/>
      </c>
      <c r="R182" s="206" t="str">
        <f t="shared" si="31"/>
        <v/>
      </c>
      <c r="S182" s="74" t="str">
        <f t="shared" si="32"/>
        <v/>
      </c>
      <c r="T182" s="72" t="str">
        <f t="shared" si="36"/>
        <v/>
      </c>
      <c r="U182" s="20"/>
      <c r="V182" s="97"/>
      <c r="W182" s="225"/>
      <c r="X182" s="51"/>
      <c r="Y182" s="52" t="str">
        <f t="shared" si="28"/>
        <v/>
      </c>
      <c r="Z182" s="52" t="str">
        <f t="shared" si="29"/>
        <v/>
      </c>
      <c r="AA182" s="51"/>
      <c r="AB182" s="51"/>
    </row>
    <row r="183" spans="2:28" x14ac:dyDescent="0.25">
      <c r="B183" s="75" t="str">
        <f t="shared" si="34"/>
        <v/>
      </c>
      <c r="C183" s="93"/>
      <c r="D183" s="94"/>
      <c r="E183" s="94"/>
      <c r="F183" s="94"/>
      <c r="G183" s="95"/>
      <c r="H183" s="95"/>
      <c r="I183" s="95"/>
      <c r="J183" s="82" t="str">
        <f t="shared" si="33"/>
        <v/>
      </c>
      <c r="K183" s="82" t="str">
        <f t="shared" si="26"/>
        <v/>
      </c>
      <c r="L183" s="76" t="str">
        <f t="shared" si="30"/>
        <v/>
      </c>
      <c r="M183" s="72" t="str">
        <f t="shared" si="27"/>
        <v/>
      </c>
      <c r="N183" s="20"/>
      <c r="O183" s="95"/>
      <c r="P183" s="95"/>
      <c r="Q183" s="83" t="str">
        <f t="shared" si="35"/>
        <v/>
      </c>
      <c r="R183" s="207" t="str">
        <f t="shared" si="31"/>
        <v/>
      </c>
      <c r="S183" s="205" t="str">
        <f t="shared" si="32"/>
        <v/>
      </c>
      <c r="T183" s="78" t="str">
        <f t="shared" si="36"/>
        <v/>
      </c>
      <c r="U183" s="20"/>
      <c r="V183" s="95"/>
      <c r="W183" s="225"/>
      <c r="X183" s="51"/>
      <c r="Y183" s="52" t="str">
        <f t="shared" si="28"/>
        <v/>
      </c>
      <c r="Z183" s="52" t="str">
        <f t="shared" si="29"/>
        <v/>
      </c>
      <c r="AA183" s="51"/>
      <c r="AB183" s="51"/>
    </row>
    <row r="184" spans="2:28" x14ac:dyDescent="0.25">
      <c r="B184" s="75" t="str">
        <f t="shared" si="34"/>
        <v/>
      </c>
      <c r="C184" s="96"/>
      <c r="D184" s="97"/>
      <c r="E184" s="97"/>
      <c r="F184" s="97"/>
      <c r="G184" s="97"/>
      <c r="H184" s="97"/>
      <c r="I184" s="97"/>
      <c r="J184" s="84" t="str">
        <f t="shared" si="33"/>
        <v/>
      </c>
      <c r="K184" s="84" t="str">
        <f t="shared" si="26"/>
        <v/>
      </c>
      <c r="L184" s="71" t="str">
        <f t="shared" si="30"/>
        <v/>
      </c>
      <c r="M184" s="72" t="str">
        <f t="shared" si="27"/>
        <v/>
      </c>
      <c r="N184" s="20"/>
      <c r="O184" s="97"/>
      <c r="P184" s="97"/>
      <c r="Q184" s="81" t="str">
        <f t="shared" si="35"/>
        <v/>
      </c>
      <c r="R184" s="206" t="str">
        <f t="shared" si="31"/>
        <v/>
      </c>
      <c r="S184" s="74" t="str">
        <f t="shared" si="32"/>
        <v/>
      </c>
      <c r="T184" s="72" t="str">
        <f t="shared" si="36"/>
        <v/>
      </c>
      <c r="U184" s="20"/>
      <c r="V184" s="97"/>
      <c r="W184" s="225"/>
      <c r="X184" s="51"/>
      <c r="Y184" s="52" t="str">
        <f t="shared" si="28"/>
        <v/>
      </c>
      <c r="Z184" s="52" t="str">
        <f t="shared" si="29"/>
        <v/>
      </c>
      <c r="AA184" s="51"/>
      <c r="AB184" s="51"/>
    </row>
    <row r="185" spans="2:28" x14ac:dyDescent="0.25">
      <c r="B185" s="75" t="str">
        <f t="shared" si="34"/>
        <v/>
      </c>
      <c r="C185" s="93"/>
      <c r="D185" s="94"/>
      <c r="E185" s="94"/>
      <c r="F185" s="94"/>
      <c r="G185" s="95"/>
      <c r="H185" s="95"/>
      <c r="I185" s="95"/>
      <c r="J185" s="82" t="str">
        <f t="shared" si="33"/>
        <v/>
      </c>
      <c r="K185" s="82" t="str">
        <f t="shared" si="26"/>
        <v/>
      </c>
      <c r="L185" s="76" t="str">
        <f t="shared" si="30"/>
        <v/>
      </c>
      <c r="M185" s="72" t="str">
        <f t="shared" si="27"/>
        <v/>
      </c>
      <c r="N185" s="20"/>
      <c r="O185" s="95"/>
      <c r="P185" s="95"/>
      <c r="Q185" s="83" t="str">
        <f t="shared" si="35"/>
        <v/>
      </c>
      <c r="R185" s="207" t="str">
        <f t="shared" si="31"/>
        <v/>
      </c>
      <c r="S185" s="205" t="str">
        <f t="shared" si="32"/>
        <v/>
      </c>
      <c r="T185" s="78" t="str">
        <f t="shared" si="36"/>
        <v/>
      </c>
      <c r="U185" s="20"/>
      <c r="V185" s="95"/>
      <c r="W185" s="225"/>
      <c r="X185" s="51"/>
      <c r="Y185" s="52" t="str">
        <f t="shared" si="28"/>
        <v/>
      </c>
      <c r="Z185" s="52" t="str">
        <f t="shared" si="29"/>
        <v/>
      </c>
      <c r="AA185" s="51"/>
      <c r="AB185" s="51"/>
    </row>
    <row r="186" spans="2:28" x14ac:dyDescent="0.25">
      <c r="B186" s="75" t="str">
        <f t="shared" si="34"/>
        <v/>
      </c>
      <c r="C186" s="96"/>
      <c r="D186" s="97"/>
      <c r="E186" s="97"/>
      <c r="F186" s="97"/>
      <c r="G186" s="97"/>
      <c r="H186" s="97"/>
      <c r="I186" s="97"/>
      <c r="J186" s="80" t="str">
        <f t="shared" si="33"/>
        <v/>
      </c>
      <c r="K186" s="80" t="str">
        <f t="shared" si="26"/>
        <v/>
      </c>
      <c r="L186" s="71" t="str">
        <f t="shared" si="30"/>
        <v/>
      </c>
      <c r="M186" s="72" t="str">
        <f t="shared" si="27"/>
        <v/>
      </c>
      <c r="N186" s="20"/>
      <c r="O186" s="97"/>
      <c r="P186" s="97"/>
      <c r="Q186" s="81" t="str">
        <f t="shared" si="35"/>
        <v/>
      </c>
      <c r="R186" s="206" t="str">
        <f t="shared" si="31"/>
        <v/>
      </c>
      <c r="S186" s="74" t="str">
        <f t="shared" si="32"/>
        <v/>
      </c>
      <c r="T186" s="72" t="str">
        <f t="shared" si="36"/>
        <v/>
      </c>
      <c r="U186" s="20"/>
      <c r="V186" s="97"/>
      <c r="W186" s="225"/>
      <c r="X186" s="51"/>
      <c r="Y186" s="52" t="str">
        <f t="shared" si="28"/>
        <v/>
      </c>
      <c r="Z186" s="52" t="str">
        <f t="shared" si="29"/>
        <v/>
      </c>
      <c r="AA186" s="51"/>
      <c r="AB186" s="51"/>
    </row>
    <row r="187" spans="2:28" x14ac:dyDescent="0.25">
      <c r="B187" s="75" t="str">
        <f t="shared" si="34"/>
        <v/>
      </c>
      <c r="C187" s="93"/>
      <c r="D187" s="94"/>
      <c r="E187" s="94"/>
      <c r="F187" s="94"/>
      <c r="G187" s="95"/>
      <c r="H187" s="95"/>
      <c r="I187" s="95"/>
      <c r="J187" s="82" t="str">
        <f t="shared" si="33"/>
        <v/>
      </c>
      <c r="K187" s="82" t="str">
        <f t="shared" si="26"/>
        <v/>
      </c>
      <c r="L187" s="76" t="str">
        <f t="shared" si="30"/>
        <v/>
      </c>
      <c r="M187" s="72" t="str">
        <f t="shared" si="27"/>
        <v/>
      </c>
      <c r="N187" s="20"/>
      <c r="O187" s="95"/>
      <c r="P187" s="95"/>
      <c r="Q187" s="83" t="str">
        <f t="shared" si="35"/>
        <v/>
      </c>
      <c r="R187" s="207" t="str">
        <f t="shared" si="31"/>
        <v/>
      </c>
      <c r="S187" s="205" t="str">
        <f t="shared" si="32"/>
        <v/>
      </c>
      <c r="T187" s="78" t="str">
        <f t="shared" si="36"/>
        <v/>
      </c>
      <c r="U187" s="20"/>
      <c r="V187" s="95"/>
      <c r="W187" s="225"/>
      <c r="X187" s="51"/>
      <c r="Y187" s="52" t="str">
        <f t="shared" si="28"/>
        <v/>
      </c>
      <c r="Z187" s="52" t="str">
        <f t="shared" si="29"/>
        <v/>
      </c>
      <c r="AA187" s="51"/>
      <c r="AB187" s="51"/>
    </row>
    <row r="188" spans="2:28" x14ac:dyDescent="0.25">
      <c r="B188" s="75" t="str">
        <f t="shared" si="34"/>
        <v/>
      </c>
      <c r="C188" s="96"/>
      <c r="D188" s="97"/>
      <c r="E188" s="97"/>
      <c r="F188" s="97"/>
      <c r="G188" s="97"/>
      <c r="H188" s="97"/>
      <c r="I188" s="97"/>
      <c r="J188" s="80" t="str">
        <f t="shared" si="33"/>
        <v/>
      </c>
      <c r="K188" s="80" t="str">
        <f t="shared" si="26"/>
        <v/>
      </c>
      <c r="L188" s="71" t="str">
        <f t="shared" si="30"/>
        <v/>
      </c>
      <c r="M188" s="72" t="str">
        <f t="shared" si="27"/>
        <v/>
      </c>
      <c r="N188" s="20"/>
      <c r="O188" s="97"/>
      <c r="P188" s="97"/>
      <c r="Q188" s="81" t="str">
        <f t="shared" si="35"/>
        <v/>
      </c>
      <c r="R188" s="206" t="str">
        <f t="shared" si="31"/>
        <v/>
      </c>
      <c r="S188" s="74" t="str">
        <f t="shared" si="32"/>
        <v/>
      </c>
      <c r="T188" s="72" t="str">
        <f t="shared" si="36"/>
        <v/>
      </c>
      <c r="U188" s="20"/>
      <c r="V188" s="97"/>
      <c r="W188" s="225"/>
      <c r="X188" s="51"/>
      <c r="Y188" s="52" t="str">
        <f t="shared" si="28"/>
        <v/>
      </c>
      <c r="Z188" s="52" t="str">
        <f t="shared" si="29"/>
        <v/>
      </c>
      <c r="AA188" s="51"/>
      <c r="AB188" s="51"/>
    </row>
    <row r="189" spans="2:28" x14ac:dyDescent="0.25">
      <c r="B189" s="75" t="str">
        <f t="shared" si="34"/>
        <v/>
      </c>
      <c r="C189" s="93"/>
      <c r="D189" s="94"/>
      <c r="E189" s="94"/>
      <c r="F189" s="94"/>
      <c r="G189" s="95"/>
      <c r="H189" s="95"/>
      <c r="I189" s="95"/>
      <c r="J189" s="82" t="str">
        <f t="shared" si="33"/>
        <v/>
      </c>
      <c r="K189" s="82" t="str">
        <f t="shared" si="26"/>
        <v/>
      </c>
      <c r="L189" s="76" t="str">
        <f t="shared" si="30"/>
        <v/>
      </c>
      <c r="M189" s="72" t="str">
        <f t="shared" si="27"/>
        <v/>
      </c>
      <c r="N189" s="20"/>
      <c r="O189" s="95"/>
      <c r="P189" s="95"/>
      <c r="Q189" s="83" t="str">
        <f t="shared" si="35"/>
        <v/>
      </c>
      <c r="R189" s="207" t="str">
        <f t="shared" si="31"/>
        <v/>
      </c>
      <c r="S189" s="205" t="str">
        <f t="shared" si="32"/>
        <v/>
      </c>
      <c r="T189" s="78" t="str">
        <f t="shared" si="36"/>
        <v/>
      </c>
      <c r="U189" s="20"/>
      <c r="V189" s="95"/>
      <c r="W189" s="225"/>
      <c r="X189" s="51"/>
      <c r="Y189" s="52" t="str">
        <f t="shared" si="28"/>
        <v/>
      </c>
      <c r="Z189" s="52" t="str">
        <f t="shared" si="29"/>
        <v/>
      </c>
      <c r="AA189" s="51"/>
      <c r="AB189" s="51"/>
    </row>
    <row r="190" spans="2:28" x14ac:dyDescent="0.25">
      <c r="B190" s="75" t="str">
        <f t="shared" si="34"/>
        <v/>
      </c>
      <c r="C190" s="96"/>
      <c r="D190" s="97"/>
      <c r="E190" s="97"/>
      <c r="F190" s="97"/>
      <c r="G190" s="97"/>
      <c r="H190" s="97"/>
      <c r="I190" s="97"/>
      <c r="J190" s="84" t="str">
        <f t="shared" si="33"/>
        <v/>
      </c>
      <c r="K190" s="84" t="str">
        <f t="shared" si="26"/>
        <v/>
      </c>
      <c r="L190" s="71" t="str">
        <f t="shared" si="30"/>
        <v/>
      </c>
      <c r="M190" s="72" t="str">
        <f t="shared" si="27"/>
        <v/>
      </c>
      <c r="N190" s="20"/>
      <c r="O190" s="97"/>
      <c r="P190" s="97"/>
      <c r="Q190" s="81" t="str">
        <f t="shared" si="35"/>
        <v/>
      </c>
      <c r="R190" s="206" t="str">
        <f t="shared" si="31"/>
        <v/>
      </c>
      <c r="S190" s="74" t="str">
        <f t="shared" si="32"/>
        <v/>
      </c>
      <c r="T190" s="72" t="str">
        <f t="shared" si="36"/>
        <v/>
      </c>
      <c r="U190" s="20"/>
      <c r="V190" s="97"/>
      <c r="W190" s="225"/>
      <c r="X190" s="51"/>
      <c r="Y190" s="52" t="str">
        <f t="shared" si="28"/>
        <v/>
      </c>
      <c r="Z190" s="52" t="str">
        <f t="shared" si="29"/>
        <v/>
      </c>
      <c r="AA190" s="51"/>
      <c r="AB190" s="51"/>
    </row>
    <row r="191" spans="2:28" x14ac:dyDescent="0.25">
      <c r="B191" s="75" t="str">
        <f t="shared" si="34"/>
        <v/>
      </c>
      <c r="C191" s="93"/>
      <c r="D191" s="94"/>
      <c r="E191" s="94"/>
      <c r="F191" s="94"/>
      <c r="G191" s="95"/>
      <c r="H191" s="95"/>
      <c r="I191" s="95"/>
      <c r="J191" s="82" t="str">
        <f t="shared" si="33"/>
        <v/>
      </c>
      <c r="K191" s="82" t="str">
        <f t="shared" si="26"/>
        <v/>
      </c>
      <c r="L191" s="76" t="str">
        <f t="shared" si="30"/>
        <v/>
      </c>
      <c r="M191" s="72" t="str">
        <f t="shared" si="27"/>
        <v/>
      </c>
      <c r="N191" s="20"/>
      <c r="O191" s="95"/>
      <c r="P191" s="95"/>
      <c r="Q191" s="83" t="str">
        <f t="shared" si="35"/>
        <v/>
      </c>
      <c r="R191" s="207" t="str">
        <f t="shared" si="31"/>
        <v/>
      </c>
      <c r="S191" s="205" t="str">
        <f t="shared" si="32"/>
        <v/>
      </c>
      <c r="T191" s="78" t="str">
        <f t="shared" si="36"/>
        <v/>
      </c>
      <c r="U191" s="20"/>
      <c r="V191" s="95"/>
      <c r="W191" s="225"/>
      <c r="X191" s="51"/>
      <c r="Y191" s="52" t="str">
        <f t="shared" si="28"/>
        <v/>
      </c>
      <c r="Z191" s="52" t="str">
        <f t="shared" si="29"/>
        <v/>
      </c>
      <c r="AA191" s="51"/>
      <c r="AB191" s="51"/>
    </row>
    <row r="192" spans="2:28" x14ac:dyDescent="0.25">
      <c r="B192" s="75" t="str">
        <f t="shared" si="34"/>
        <v/>
      </c>
      <c r="C192" s="96"/>
      <c r="D192" s="97"/>
      <c r="E192" s="97"/>
      <c r="F192" s="97"/>
      <c r="G192" s="97"/>
      <c r="H192" s="97"/>
      <c r="I192" s="97"/>
      <c r="J192" s="80" t="str">
        <f t="shared" si="33"/>
        <v/>
      </c>
      <c r="K192" s="80" t="str">
        <f t="shared" si="26"/>
        <v/>
      </c>
      <c r="L192" s="71" t="str">
        <f t="shared" si="30"/>
        <v/>
      </c>
      <c r="M192" s="72" t="str">
        <f t="shared" si="27"/>
        <v/>
      </c>
      <c r="N192" s="20"/>
      <c r="O192" s="97"/>
      <c r="P192" s="97"/>
      <c r="Q192" s="81" t="str">
        <f t="shared" si="35"/>
        <v/>
      </c>
      <c r="R192" s="206" t="str">
        <f t="shared" si="31"/>
        <v/>
      </c>
      <c r="S192" s="74" t="str">
        <f t="shared" si="32"/>
        <v/>
      </c>
      <c r="T192" s="72" t="str">
        <f t="shared" si="36"/>
        <v/>
      </c>
      <c r="U192" s="20"/>
      <c r="V192" s="97"/>
      <c r="W192" s="225"/>
      <c r="X192" s="51"/>
      <c r="Y192" s="52" t="str">
        <f t="shared" si="28"/>
        <v/>
      </c>
      <c r="Z192" s="52" t="str">
        <f t="shared" si="29"/>
        <v/>
      </c>
      <c r="AA192" s="51"/>
      <c r="AB192" s="51"/>
    </row>
    <row r="193" spans="2:28" x14ac:dyDescent="0.25">
      <c r="B193" s="75" t="str">
        <f t="shared" si="34"/>
        <v/>
      </c>
      <c r="C193" s="93"/>
      <c r="D193" s="94"/>
      <c r="E193" s="94"/>
      <c r="F193" s="94"/>
      <c r="G193" s="95"/>
      <c r="H193" s="95"/>
      <c r="I193" s="95"/>
      <c r="J193" s="82" t="str">
        <f t="shared" si="33"/>
        <v/>
      </c>
      <c r="K193" s="82" t="str">
        <f t="shared" si="26"/>
        <v/>
      </c>
      <c r="L193" s="76" t="str">
        <f t="shared" si="30"/>
        <v/>
      </c>
      <c r="M193" s="72" t="str">
        <f t="shared" si="27"/>
        <v/>
      </c>
      <c r="N193" s="20"/>
      <c r="O193" s="95"/>
      <c r="P193" s="95"/>
      <c r="Q193" s="83" t="str">
        <f t="shared" si="35"/>
        <v/>
      </c>
      <c r="R193" s="207" t="str">
        <f t="shared" si="31"/>
        <v/>
      </c>
      <c r="S193" s="205" t="str">
        <f t="shared" si="32"/>
        <v/>
      </c>
      <c r="T193" s="78" t="str">
        <f t="shared" si="36"/>
        <v/>
      </c>
      <c r="U193" s="20"/>
      <c r="V193" s="95"/>
      <c r="W193" s="225"/>
      <c r="X193" s="51"/>
      <c r="Y193" s="52" t="str">
        <f t="shared" si="28"/>
        <v/>
      </c>
      <c r="Z193" s="52" t="str">
        <f t="shared" si="29"/>
        <v/>
      </c>
      <c r="AA193" s="51"/>
      <c r="AB193" s="51"/>
    </row>
    <row r="194" spans="2:28" x14ac:dyDescent="0.25">
      <c r="B194" s="75" t="str">
        <f t="shared" si="34"/>
        <v/>
      </c>
      <c r="C194" s="96"/>
      <c r="D194" s="97"/>
      <c r="E194" s="97"/>
      <c r="F194" s="97"/>
      <c r="G194" s="97"/>
      <c r="H194" s="97"/>
      <c r="I194" s="97"/>
      <c r="J194" s="80" t="str">
        <f t="shared" si="33"/>
        <v/>
      </c>
      <c r="K194" s="80" t="str">
        <f t="shared" si="26"/>
        <v/>
      </c>
      <c r="L194" s="71" t="str">
        <f t="shared" si="30"/>
        <v/>
      </c>
      <c r="M194" s="72" t="str">
        <f t="shared" si="27"/>
        <v/>
      </c>
      <c r="N194" s="20"/>
      <c r="O194" s="97"/>
      <c r="P194" s="97"/>
      <c r="Q194" s="81" t="str">
        <f t="shared" si="35"/>
        <v/>
      </c>
      <c r="R194" s="206" t="str">
        <f t="shared" si="31"/>
        <v/>
      </c>
      <c r="S194" s="74" t="str">
        <f t="shared" si="32"/>
        <v/>
      </c>
      <c r="T194" s="72" t="str">
        <f t="shared" si="36"/>
        <v/>
      </c>
      <c r="U194" s="20"/>
      <c r="V194" s="97"/>
      <c r="W194" s="225"/>
      <c r="X194" s="51"/>
      <c r="Y194" s="52" t="str">
        <f t="shared" si="28"/>
        <v/>
      </c>
      <c r="Z194" s="52" t="str">
        <f t="shared" si="29"/>
        <v/>
      </c>
      <c r="AA194" s="51"/>
      <c r="AB194" s="51"/>
    </row>
    <row r="195" spans="2:28" x14ac:dyDescent="0.25">
      <c r="B195" s="75" t="str">
        <f t="shared" si="34"/>
        <v/>
      </c>
      <c r="C195" s="93"/>
      <c r="D195" s="94"/>
      <c r="E195" s="94"/>
      <c r="F195" s="94"/>
      <c r="G195" s="95"/>
      <c r="H195" s="95"/>
      <c r="I195" s="95"/>
      <c r="J195" s="82" t="str">
        <f t="shared" si="33"/>
        <v/>
      </c>
      <c r="K195" s="82" t="str">
        <f t="shared" si="26"/>
        <v/>
      </c>
      <c r="L195" s="76" t="str">
        <f t="shared" si="30"/>
        <v/>
      </c>
      <c r="M195" s="72" t="str">
        <f t="shared" si="27"/>
        <v/>
      </c>
      <c r="N195" s="20"/>
      <c r="O195" s="95"/>
      <c r="P195" s="95"/>
      <c r="Q195" s="83" t="str">
        <f t="shared" si="35"/>
        <v/>
      </c>
      <c r="R195" s="207" t="str">
        <f t="shared" si="31"/>
        <v/>
      </c>
      <c r="S195" s="205" t="str">
        <f t="shared" si="32"/>
        <v/>
      </c>
      <c r="T195" s="78" t="str">
        <f t="shared" si="36"/>
        <v/>
      </c>
      <c r="U195" s="20"/>
      <c r="V195" s="95"/>
      <c r="W195" s="225"/>
      <c r="X195" s="51"/>
      <c r="Y195" s="52" t="str">
        <f t="shared" si="28"/>
        <v/>
      </c>
      <c r="Z195" s="52" t="str">
        <f t="shared" si="29"/>
        <v/>
      </c>
      <c r="AA195" s="51"/>
      <c r="AB195" s="51"/>
    </row>
    <row r="196" spans="2:28" x14ac:dyDescent="0.25">
      <c r="B196" s="75" t="str">
        <f t="shared" si="34"/>
        <v/>
      </c>
      <c r="C196" s="96"/>
      <c r="D196" s="97"/>
      <c r="E196" s="97"/>
      <c r="F196" s="97"/>
      <c r="G196" s="97"/>
      <c r="H196" s="97"/>
      <c r="I196" s="97"/>
      <c r="J196" s="84" t="str">
        <f t="shared" si="33"/>
        <v/>
      </c>
      <c r="K196" s="84" t="str">
        <f t="shared" si="26"/>
        <v/>
      </c>
      <c r="L196" s="71" t="str">
        <f t="shared" si="30"/>
        <v/>
      </c>
      <c r="M196" s="72" t="str">
        <f t="shared" si="27"/>
        <v/>
      </c>
      <c r="N196" s="20"/>
      <c r="O196" s="97"/>
      <c r="P196" s="97"/>
      <c r="Q196" s="81" t="str">
        <f t="shared" si="35"/>
        <v/>
      </c>
      <c r="R196" s="206" t="str">
        <f t="shared" si="31"/>
        <v/>
      </c>
      <c r="S196" s="74" t="str">
        <f t="shared" si="32"/>
        <v/>
      </c>
      <c r="T196" s="72" t="str">
        <f t="shared" si="36"/>
        <v/>
      </c>
      <c r="U196" s="20"/>
      <c r="V196" s="97"/>
      <c r="W196" s="225"/>
      <c r="X196" s="51"/>
      <c r="Y196" s="52" t="str">
        <f t="shared" si="28"/>
        <v/>
      </c>
      <c r="Z196" s="52" t="str">
        <f t="shared" si="29"/>
        <v/>
      </c>
      <c r="AA196" s="51"/>
      <c r="AB196" s="51"/>
    </row>
    <row r="197" spans="2:28" x14ac:dyDescent="0.25">
      <c r="B197" s="75" t="str">
        <f t="shared" si="34"/>
        <v/>
      </c>
      <c r="C197" s="93"/>
      <c r="D197" s="94"/>
      <c r="E197" s="94"/>
      <c r="F197" s="94"/>
      <c r="G197" s="95"/>
      <c r="H197" s="95"/>
      <c r="I197" s="95"/>
      <c r="J197" s="82" t="str">
        <f t="shared" si="33"/>
        <v/>
      </c>
      <c r="K197" s="82" t="str">
        <f t="shared" si="26"/>
        <v/>
      </c>
      <c r="L197" s="76" t="str">
        <f t="shared" si="30"/>
        <v/>
      </c>
      <c r="M197" s="72" t="str">
        <f t="shared" si="27"/>
        <v/>
      </c>
      <c r="N197" s="20"/>
      <c r="O197" s="95"/>
      <c r="P197" s="95"/>
      <c r="Q197" s="83" t="str">
        <f t="shared" si="35"/>
        <v/>
      </c>
      <c r="R197" s="207" t="str">
        <f t="shared" si="31"/>
        <v/>
      </c>
      <c r="S197" s="205" t="str">
        <f t="shared" si="32"/>
        <v/>
      </c>
      <c r="T197" s="78" t="str">
        <f t="shared" si="36"/>
        <v/>
      </c>
      <c r="U197" s="20"/>
      <c r="V197" s="95"/>
      <c r="W197" s="225"/>
      <c r="X197" s="51"/>
      <c r="Y197" s="52" t="str">
        <f t="shared" si="28"/>
        <v/>
      </c>
      <c r="Z197" s="52" t="str">
        <f t="shared" si="29"/>
        <v/>
      </c>
      <c r="AA197" s="51"/>
      <c r="AB197" s="51"/>
    </row>
    <row r="198" spans="2:28" x14ac:dyDescent="0.25">
      <c r="B198" s="75" t="str">
        <f t="shared" si="34"/>
        <v/>
      </c>
      <c r="C198" s="96"/>
      <c r="D198" s="97"/>
      <c r="E198" s="97"/>
      <c r="F198" s="97"/>
      <c r="G198" s="97"/>
      <c r="H198" s="97"/>
      <c r="I198" s="97"/>
      <c r="J198" s="80" t="str">
        <f t="shared" si="33"/>
        <v/>
      </c>
      <c r="K198" s="80" t="str">
        <f t="shared" si="26"/>
        <v/>
      </c>
      <c r="L198" s="71" t="str">
        <f t="shared" si="30"/>
        <v/>
      </c>
      <c r="M198" s="72" t="str">
        <f t="shared" si="27"/>
        <v/>
      </c>
      <c r="N198" s="20"/>
      <c r="O198" s="97"/>
      <c r="P198" s="97"/>
      <c r="Q198" s="81" t="str">
        <f t="shared" si="35"/>
        <v/>
      </c>
      <c r="R198" s="206" t="str">
        <f t="shared" si="31"/>
        <v/>
      </c>
      <c r="S198" s="74" t="str">
        <f t="shared" si="32"/>
        <v/>
      </c>
      <c r="T198" s="72" t="str">
        <f t="shared" si="36"/>
        <v/>
      </c>
      <c r="U198" s="20"/>
      <c r="V198" s="97"/>
      <c r="W198" s="225"/>
      <c r="X198" s="51"/>
      <c r="Y198" s="52" t="str">
        <f t="shared" si="28"/>
        <v/>
      </c>
      <c r="Z198" s="52" t="str">
        <f t="shared" si="29"/>
        <v/>
      </c>
      <c r="AA198" s="51"/>
      <c r="AB198" s="51"/>
    </row>
    <row r="199" spans="2:28" x14ac:dyDescent="0.25">
      <c r="B199" s="75" t="str">
        <f t="shared" si="34"/>
        <v/>
      </c>
      <c r="C199" s="93"/>
      <c r="D199" s="94"/>
      <c r="E199" s="94"/>
      <c r="F199" s="94"/>
      <c r="G199" s="95"/>
      <c r="H199" s="95"/>
      <c r="I199" s="95"/>
      <c r="J199" s="82" t="str">
        <f t="shared" si="33"/>
        <v/>
      </c>
      <c r="K199" s="82" t="str">
        <f t="shared" si="26"/>
        <v/>
      </c>
      <c r="L199" s="76" t="str">
        <f t="shared" si="30"/>
        <v/>
      </c>
      <c r="M199" s="72" t="str">
        <f t="shared" si="27"/>
        <v/>
      </c>
      <c r="N199" s="20"/>
      <c r="O199" s="95"/>
      <c r="P199" s="95"/>
      <c r="Q199" s="83" t="str">
        <f t="shared" si="35"/>
        <v/>
      </c>
      <c r="R199" s="207" t="str">
        <f t="shared" si="31"/>
        <v/>
      </c>
      <c r="S199" s="205" t="str">
        <f t="shared" si="32"/>
        <v/>
      </c>
      <c r="T199" s="78" t="str">
        <f t="shared" si="36"/>
        <v/>
      </c>
      <c r="U199" s="20"/>
      <c r="V199" s="95"/>
      <c r="W199" s="225"/>
      <c r="X199" s="51"/>
      <c r="Y199" s="52" t="str">
        <f t="shared" si="28"/>
        <v/>
      </c>
      <c r="Z199" s="52" t="str">
        <f t="shared" si="29"/>
        <v/>
      </c>
      <c r="AA199" s="51"/>
      <c r="AB199" s="51"/>
    </row>
    <row r="200" spans="2:28" x14ac:dyDescent="0.25">
      <c r="B200" s="75" t="str">
        <f t="shared" si="34"/>
        <v/>
      </c>
      <c r="C200" s="96"/>
      <c r="D200" s="97"/>
      <c r="E200" s="97"/>
      <c r="F200" s="97"/>
      <c r="G200" s="97"/>
      <c r="H200" s="97"/>
      <c r="I200" s="97"/>
      <c r="J200" s="80" t="str">
        <f t="shared" si="33"/>
        <v/>
      </c>
      <c r="K200" s="80" t="str">
        <f t="shared" si="26"/>
        <v/>
      </c>
      <c r="L200" s="71" t="str">
        <f t="shared" si="30"/>
        <v/>
      </c>
      <c r="M200" s="72" t="str">
        <f t="shared" si="27"/>
        <v/>
      </c>
      <c r="N200" s="20"/>
      <c r="O200" s="97"/>
      <c r="P200" s="97"/>
      <c r="Q200" s="81" t="str">
        <f t="shared" si="35"/>
        <v/>
      </c>
      <c r="R200" s="206" t="str">
        <f t="shared" si="31"/>
        <v/>
      </c>
      <c r="S200" s="74" t="str">
        <f t="shared" si="32"/>
        <v/>
      </c>
      <c r="T200" s="72" t="str">
        <f t="shared" si="36"/>
        <v/>
      </c>
      <c r="U200" s="20"/>
      <c r="V200" s="97"/>
      <c r="W200" s="225"/>
      <c r="X200" s="51"/>
      <c r="Y200" s="52" t="str">
        <f t="shared" si="28"/>
        <v/>
      </c>
      <c r="Z200" s="52" t="str">
        <f t="shared" si="29"/>
        <v/>
      </c>
      <c r="AA200" s="51"/>
      <c r="AB200" s="51"/>
    </row>
    <row r="201" spans="2:28" x14ac:dyDescent="0.25">
      <c r="B201" s="75" t="str">
        <f t="shared" si="34"/>
        <v/>
      </c>
      <c r="C201" s="93"/>
      <c r="D201" s="94"/>
      <c r="E201" s="94"/>
      <c r="F201" s="94"/>
      <c r="G201" s="95"/>
      <c r="H201" s="95"/>
      <c r="I201" s="95"/>
      <c r="J201" s="82" t="str">
        <f t="shared" si="33"/>
        <v/>
      </c>
      <c r="K201" s="82" t="str">
        <f t="shared" ref="K201:K264" si="37">IF(C201="","",IF($C$2&lt;&gt;"Rockwell",100*((J201-G$2)/G$2),J201-$G$2))</f>
        <v/>
      </c>
      <c r="L201" s="76" t="str">
        <f t="shared" si="30"/>
        <v/>
      </c>
      <c r="M201" s="72" t="str">
        <f t="shared" ref="M201:M264" si="38">IF(E201="","",IF($C$2&lt;&gt;"Rockwell",IF(AND(J201&lt;=$Y$5,J201&gt;=$Z$5),"i.O.","n.i.O."),IF(AND(J201&lt;=$Y$5,J201&gt;=$Z$5,L201&lt;=$AA$5),"i.O.","n.i.O.")))</f>
        <v/>
      </c>
      <c r="N201" s="20"/>
      <c r="O201" s="95"/>
      <c r="P201" s="95"/>
      <c r="Q201" s="83" t="str">
        <f t="shared" si="35"/>
        <v/>
      </c>
      <c r="R201" s="207" t="str">
        <f t="shared" si="31"/>
        <v/>
      </c>
      <c r="S201" s="205" t="str">
        <f t="shared" si="32"/>
        <v/>
      </c>
      <c r="T201" s="78" t="str">
        <f t="shared" si="36"/>
        <v/>
      </c>
      <c r="U201" s="20"/>
      <c r="V201" s="95"/>
      <c r="W201" s="225"/>
      <c r="X201" s="51"/>
      <c r="Y201" s="52" t="str">
        <f t="shared" ref="Y201:Y264" si="39">IF(C201="","",$Y$5)</f>
        <v/>
      </c>
      <c r="Z201" s="52" t="str">
        <f t="shared" ref="Z201:Z264" si="40">IF(C201="","",$Z$5)</f>
        <v/>
      </c>
      <c r="AA201" s="51"/>
      <c r="AB201" s="51"/>
    </row>
    <row r="202" spans="2:28" x14ac:dyDescent="0.25">
      <c r="B202" s="75" t="str">
        <f t="shared" si="34"/>
        <v/>
      </c>
      <c r="C202" s="96"/>
      <c r="D202" s="97"/>
      <c r="E202" s="97"/>
      <c r="F202" s="97"/>
      <c r="G202" s="97"/>
      <c r="H202" s="97"/>
      <c r="I202" s="97"/>
      <c r="J202" s="84" t="str">
        <f t="shared" si="33"/>
        <v/>
      </c>
      <c r="K202" s="84" t="str">
        <f t="shared" si="37"/>
        <v/>
      </c>
      <c r="L202" s="71" t="str">
        <f t="shared" ref="L202:L265" si="41">IF(C202="","",IF($C$2&lt;&gt;"Rockwell",ROUND(IF(E202="","",100*((MAX(E202:I202)-MIN(E202:I202))/AVERAGE(E202:I202))),2),MAX(E202:I202)-MIN(E202:I202)))</f>
        <v/>
      </c>
      <c r="M202" s="72" t="str">
        <f t="shared" si="38"/>
        <v/>
      </c>
      <c r="N202" s="20"/>
      <c r="O202" s="97"/>
      <c r="P202" s="97"/>
      <c r="Q202" s="81" t="str">
        <f t="shared" si="35"/>
        <v/>
      </c>
      <c r="R202" s="206" t="str">
        <f t="shared" ref="R202:R265" si="42">IF(O202="","",ROUND((Q202-$S$2)*1000,2))</f>
        <v/>
      </c>
      <c r="S202" s="74" t="str">
        <f t="shared" si="32"/>
        <v/>
      </c>
      <c r="T202" s="72" t="str">
        <f t="shared" si="36"/>
        <v/>
      </c>
      <c r="U202" s="20"/>
      <c r="V202" s="97"/>
      <c r="W202" s="225"/>
      <c r="X202" s="51"/>
      <c r="Y202" s="52" t="str">
        <f t="shared" si="39"/>
        <v/>
      </c>
      <c r="Z202" s="52" t="str">
        <f t="shared" si="40"/>
        <v/>
      </c>
      <c r="AA202" s="51"/>
      <c r="AB202" s="51"/>
    </row>
    <row r="203" spans="2:28" x14ac:dyDescent="0.25">
      <c r="B203" s="75" t="str">
        <f t="shared" si="34"/>
        <v/>
      </c>
      <c r="C203" s="93"/>
      <c r="D203" s="94"/>
      <c r="E203" s="94"/>
      <c r="F203" s="94"/>
      <c r="G203" s="95"/>
      <c r="H203" s="95"/>
      <c r="I203" s="95"/>
      <c r="J203" s="82" t="str">
        <f t="shared" si="33"/>
        <v/>
      </c>
      <c r="K203" s="82" t="str">
        <f t="shared" si="37"/>
        <v/>
      </c>
      <c r="L203" s="76" t="str">
        <f t="shared" si="41"/>
        <v/>
      </c>
      <c r="M203" s="72" t="str">
        <f t="shared" si="38"/>
        <v/>
      </c>
      <c r="N203" s="20"/>
      <c r="O203" s="95"/>
      <c r="P203" s="95"/>
      <c r="Q203" s="83" t="str">
        <f t="shared" si="35"/>
        <v/>
      </c>
      <c r="R203" s="207" t="str">
        <f t="shared" si="42"/>
        <v/>
      </c>
      <c r="S203" s="205" t="str">
        <f t="shared" si="32"/>
        <v/>
      </c>
      <c r="T203" s="78" t="str">
        <f t="shared" si="36"/>
        <v/>
      </c>
      <c r="U203" s="20"/>
      <c r="V203" s="95"/>
      <c r="W203" s="225"/>
      <c r="X203" s="51"/>
      <c r="Y203" s="52" t="str">
        <f t="shared" si="39"/>
        <v/>
      </c>
      <c r="Z203" s="52" t="str">
        <f t="shared" si="40"/>
        <v/>
      </c>
      <c r="AA203" s="51"/>
      <c r="AB203" s="51"/>
    </row>
    <row r="204" spans="2:28" x14ac:dyDescent="0.25">
      <c r="B204" s="75" t="str">
        <f t="shared" si="34"/>
        <v/>
      </c>
      <c r="C204" s="96"/>
      <c r="D204" s="97"/>
      <c r="E204" s="97"/>
      <c r="F204" s="97"/>
      <c r="G204" s="97"/>
      <c r="H204" s="97"/>
      <c r="I204" s="97"/>
      <c r="J204" s="80" t="str">
        <f t="shared" si="33"/>
        <v/>
      </c>
      <c r="K204" s="80" t="str">
        <f t="shared" si="37"/>
        <v/>
      </c>
      <c r="L204" s="71" t="str">
        <f t="shared" si="41"/>
        <v/>
      </c>
      <c r="M204" s="72" t="str">
        <f t="shared" si="38"/>
        <v/>
      </c>
      <c r="N204" s="20"/>
      <c r="O204" s="97"/>
      <c r="P204" s="97"/>
      <c r="Q204" s="81" t="str">
        <f t="shared" si="35"/>
        <v/>
      </c>
      <c r="R204" s="206" t="str">
        <f t="shared" si="42"/>
        <v/>
      </c>
      <c r="S204" s="74" t="str">
        <f t="shared" ref="S204:S267" si="43">IF(O204="","",100*(Q204-$S$2)/$S$2)</f>
        <v/>
      </c>
      <c r="T204" s="72" t="str">
        <f t="shared" si="36"/>
        <v/>
      </c>
      <c r="U204" s="20"/>
      <c r="V204" s="97"/>
      <c r="W204" s="225"/>
      <c r="X204" s="51"/>
      <c r="Y204" s="52" t="str">
        <f t="shared" si="39"/>
        <v/>
      </c>
      <c r="Z204" s="52" t="str">
        <f t="shared" si="40"/>
        <v/>
      </c>
      <c r="AA204" s="51"/>
      <c r="AB204" s="51"/>
    </row>
    <row r="205" spans="2:28" x14ac:dyDescent="0.25">
      <c r="B205" s="75" t="str">
        <f t="shared" si="34"/>
        <v/>
      </c>
      <c r="C205" s="93"/>
      <c r="D205" s="94"/>
      <c r="E205" s="94"/>
      <c r="F205" s="94"/>
      <c r="G205" s="95"/>
      <c r="H205" s="95"/>
      <c r="I205" s="95"/>
      <c r="J205" s="82" t="str">
        <f t="shared" ref="J205:J268" si="44">IF(E205="","",ROUND(AVERAGE(E205:I205),2))</f>
        <v/>
      </c>
      <c r="K205" s="82" t="str">
        <f t="shared" si="37"/>
        <v/>
      </c>
      <c r="L205" s="76" t="str">
        <f t="shared" si="41"/>
        <v/>
      </c>
      <c r="M205" s="72" t="str">
        <f t="shared" si="38"/>
        <v/>
      </c>
      <c r="N205" s="20"/>
      <c r="O205" s="95"/>
      <c r="P205" s="95"/>
      <c r="Q205" s="83" t="str">
        <f t="shared" si="35"/>
        <v/>
      </c>
      <c r="R205" s="207" t="str">
        <f t="shared" si="42"/>
        <v/>
      </c>
      <c r="S205" s="205" t="str">
        <f t="shared" si="43"/>
        <v/>
      </c>
      <c r="T205" s="78" t="str">
        <f t="shared" si="36"/>
        <v/>
      </c>
      <c r="U205" s="20"/>
      <c r="V205" s="95"/>
      <c r="W205" s="225"/>
      <c r="X205" s="51"/>
      <c r="Y205" s="52" t="str">
        <f t="shared" si="39"/>
        <v/>
      </c>
      <c r="Z205" s="52" t="str">
        <f t="shared" si="40"/>
        <v/>
      </c>
      <c r="AA205" s="51"/>
      <c r="AB205" s="51"/>
    </row>
    <row r="206" spans="2:28" x14ac:dyDescent="0.25">
      <c r="B206" s="75" t="str">
        <f t="shared" si="34"/>
        <v/>
      </c>
      <c r="C206" s="96"/>
      <c r="D206" s="97"/>
      <c r="E206" s="97"/>
      <c r="F206" s="97"/>
      <c r="G206" s="97"/>
      <c r="H206" s="97"/>
      <c r="I206" s="97"/>
      <c r="J206" s="80" t="str">
        <f t="shared" si="44"/>
        <v/>
      </c>
      <c r="K206" s="80" t="str">
        <f t="shared" si="37"/>
        <v/>
      </c>
      <c r="L206" s="71" t="str">
        <f t="shared" si="41"/>
        <v/>
      </c>
      <c r="M206" s="72" t="str">
        <f t="shared" si="38"/>
        <v/>
      </c>
      <c r="N206" s="20"/>
      <c r="O206" s="97"/>
      <c r="P206" s="97"/>
      <c r="Q206" s="81" t="str">
        <f t="shared" si="35"/>
        <v/>
      </c>
      <c r="R206" s="206" t="str">
        <f t="shared" si="42"/>
        <v/>
      </c>
      <c r="S206" s="74" t="str">
        <f t="shared" si="43"/>
        <v/>
      </c>
      <c r="T206" s="72" t="str">
        <f t="shared" si="36"/>
        <v/>
      </c>
      <c r="U206" s="20"/>
      <c r="V206" s="97"/>
      <c r="W206" s="225"/>
      <c r="X206" s="51"/>
      <c r="Y206" s="52" t="str">
        <f t="shared" si="39"/>
        <v/>
      </c>
      <c r="Z206" s="52" t="str">
        <f t="shared" si="40"/>
        <v/>
      </c>
      <c r="AA206" s="51"/>
      <c r="AB206" s="51"/>
    </row>
    <row r="207" spans="2:28" x14ac:dyDescent="0.25">
      <c r="B207" s="75" t="str">
        <f t="shared" si="34"/>
        <v/>
      </c>
      <c r="C207" s="93"/>
      <c r="D207" s="94"/>
      <c r="E207" s="94"/>
      <c r="F207" s="94"/>
      <c r="G207" s="95"/>
      <c r="H207" s="95"/>
      <c r="I207" s="95"/>
      <c r="J207" s="82" t="str">
        <f t="shared" si="44"/>
        <v/>
      </c>
      <c r="K207" s="82" t="str">
        <f t="shared" si="37"/>
        <v/>
      </c>
      <c r="L207" s="76" t="str">
        <f t="shared" si="41"/>
        <v/>
      </c>
      <c r="M207" s="72" t="str">
        <f t="shared" si="38"/>
        <v/>
      </c>
      <c r="N207" s="20"/>
      <c r="O207" s="95"/>
      <c r="P207" s="95"/>
      <c r="Q207" s="83" t="str">
        <f t="shared" si="35"/>
        <v/>
      </c>
      <c r="R207" s="207" t="str">
        <f t="shared" si="42"/>
        <v/>
      </c>
      <c r="S207" s="205" t="str">
        <f t="shared" si="43"/>
        <v/>
      </c>
      <c r="T207" s="78" t="str">
        <f t="shared" si="36"/>
        <v/>
      </c>
      <c r="U207" s="20"/>
      <c r="V207" s="95"/>
      <c r="W207" s="225"/>
      <c r="X207" s="51"/>
      <c r="Y207" s="52" t="str">
        <f t="shared" si="39"/>
        <v/>
      </c>
      <c r="Z207" s="52" t="str">
        <f t="shared" si="40"/>
        <v/>
      </c>
      <c r="AA207" s="51"/>
      <c r="AB207" s="51"/>
    </row>
    <row r="208" spans="2:28" x14ac:dyDescent="0.25">
      <c r="B208" s="75" t="str">
        <f t="shared" si="34"/>
        <v/>
      </c>
      <c r="C208" s="96"/>
      <c r="D208" s="97"/>
      <c r="E208" s="97"/>
      <c r="F208" s="97"/>
      <c r="G208" s="97"/>
      <c r="H208" s="97"/>
      <c r="I208" s="97"/>
      <c r="J208" s="84" t="str">
        <f t="shared" si="44"/>
        <v/>
      </c>
      <c r="K208" s="84" t="str">
        <f t="shared" si="37"/>
        <v/>
      </c>
      <c r="L208" s="71" t="str">
        <f t="shared" si="41"/>
        <v/>
      </c>
      <c r="M208" s="72" t="str">
        <f t="shared" si="38"/>
        <v/>
      </c>
      <c r="N208" s="20"/>
      <c r="O208" s="97"/>
      <c r="P208" s="97"/>
      <c r="Q208" s="81" t="str">
        <f t="shared" si="35"/>
        <v/>
      </c>
      <c r="R208" s="206" t="str">
        <f t="shared" si="42"/>
        <v/>
      </c>
      <c r="S208" s="74" t="str">
        <f t="shared" si="43"/>
        <v/>
      </c>
      <c r="T208" s="72" t="str">
        <f t="shared" si="36"/>
        <v/>
      </c>
      <c r="U208" s="20"/>
      <c r="V208" s="97"/>
      <c r="W208" s="225"/>
      <c r="X208" s="51"/>
      <c r="Y208" s="52" t="str">
        <f t="shared" si="39"/>
        <v/>
      </c>
      <c r="Z208" s="52" t="str">
        <f t="shared" si="40"/>
        <v/>
      </c>
      <c r="AA208" s="51"/>
      <c r="AB208" s="51"/>
    </row>
    <row r="209" spans="2:28" x14ac:dyDescent="0.25">
      <c r="B209" s="75" t="str">
        <f t="shared" si="34"/>
        <v/>
      </c>
      <c r="C209" s="93"/>
      <c r="D209" s="94"/>
      <c r="E209" s="94"/>
      <c r="F209" s="94"/>
      <c r="G209" s="95"/>
      <c r="H209" s="95"/>
      <c r="I209" s="95"/>
      <c r="J209" s="82" t="str">
        <f t="shared" si="44"/>
        <v/>
      </c>
      <c r="K209" s="82" t="str">
        <f t="shared" si="37"/>
        <v/>
      </c>
      <c r="L209" s="76" t="str">
        <f t="shared" si="41"/>
        <v/>
      </c>
      <c r="M209" s="72" t="str">
        <f t="shared" si="38"/>
        <v/>
      </c>
      <c r="N209" s="20"/>
      <c r="O209" s="95"/>
      <c r="P209" s="95"/>
      <c r="Q209" s="83" t="str">
        <f t="shared" si="35"/>
        <v/>
      </c>
      <c r="R209" s="207" t="str">
        <f t="shared" si="42"/>
        <v/>
      </c>
      <c r="S209" s="205" t="str">
        <f t="shared" si="43"/>
        <v/>
      </c>
      <c r="T209" s="78" t="str">
        <f t="shared" si="36"/>
        <v/>
      </c>
      <c r="U209" s="20"/>
      <c r="V209" s="95"/>
      <c r="W209" s="225"/>
      <c r="X209" s="51"/>
      <c r="Y209" s="52" t="str">
        <f t="shared" si="39"/>
        <v/>
      </c>
      <c r="Z209" s="52" t="str">
        <f t="shared" si="40"/>
        <v/>
      </c>
      <c r="AA209" s="51"/>
      <c r="AB209" s="51"/>
    </row>
    <row r="210" spans="2:28" x14ac:dyDescent="0.25">
      <c r="B210" s="75" t="str">
        <f t="shared" si="34"/>
        <v/>
      </c>
      <c r="C210" s="96"/>
      <c r="D210" s="97"/>
      <c r="E210" s="97"/>
      <c r="F210" s="97"/>
      <c r="G210" s="97"/>
      <c r="H210" s="97"/>
      <c r="I210" s="97"/>
      <c r="J210" s="80" t="str">
        <f t="shared" si="44"/>
        <v/>
      </c>
      <c r="K210" s="80" t="str">
        <f t="shared" si="37"/>
        <v/>
      </c>
      <c r="L210" s="71" t="str">
        <f t="shared" si="41"/>
        <v/>
      </c>
      <c r="M210" s="72" t="str">
        <f t="shared" si="38"/>
        <v/>
      </c>
      <c r="N210" s="20"/>
      <c r="O210" s="97"/>
      <c r="P210" s="97"/>
      <c r="Q210" s="81" t="str">
        <f t="shared" si="35"/>
        <v/>
      </c>
      <c r="R210" s="206" t="str">
        <f t="shared" si="42"/>
        <v/>
      </c>
      <c r="S210" s="74" t="str">
        <f t="shared" si="43"/>
        <v/>
      </c>
      <c r="T210" s="72" t="str">
        <f t="shared" si="36"/>
        <v/>
      </c>
      <c r="U210" s="20"/>
      <c r="V210" s="97"/>
      <c r="W210" s="225"/>
      <c r="X210" s="51"/>
      <c r="Y210" s="52" t="str">
        <f t="shared" si="39"/>
        <v/>
      </c>
      <c r="Z210" s="52" t="str">
        <f t="shared" si="40"/>
        <v/>
      </c>
      <c r="AA210" s="51"/>
      <c r="AB210" s="51"/>
    </row>
    <row r="211" spans="2:28" x14ac:dyDescent="0.25">
      <c r="B211" s="75" t="str">
        <f t="shared" si="34"/>
        <v/>
      </c>
      <c r="C211" s="93"/>
      <c r="D211" s="94"/>
      <c r="E211" s="94"/>
      <c r="F211" s="94"/>
      <c r="G211" s="95"/>
      <c r="H211" s="95"/>
      <c r="I211" s="95"/>
      <c r="J211" s="82" t="str">
        <f t="shared" si="44"/>
        <v/>
      </c>
      <c r="K211" s="82" t="str">
        <f t="shared" si="37"/>
        <v/>
      </c>
      <c r="L211" s="76" t="str">
        <f t="shared" si="41"/>
        <v/>
      </c>
      <c r="M211" s="72" t="str">
        <f t="shared" si="38"/>
        <v/>
      </c>
      <c r="N211" s="20"/>
      <c r="O211" s="95"/>
      <c r="P211" s="95"/>
      <c r="Q211" s="83" t="str">
        <f t="shared" si="35"/>
        <v/>
      </c>
      <c r="R211" s="207" t="str">
        <f t="shared" si="42"/>
        <v/>
      </c>
      <c r="S211" s="205" t="str">
        <f t="shared" si="43"/>
        <v/>
      </c>
      <c r="T211" s="78" t="str">
        <f t="shared" si="36"/>
        <v/>
      </c>
      <c r="U211" s="20"/>
      <c r="V211" s="95"/>
      <c r="W211" s="225"/>
      <c r="X211" s="51"/>
      <c r="Y211" s="52" t="str">
        <f t="shared" si="39"/>
        <v/>
      </c>
      <c r="Z211" s="52" t="str">
        <f t="shared" si="40"/>
        <v/>
      </c>
      <c r="AA211" s="51"/>
      <c r="AB211" s="51"/>
    </row>
    <row r="212" spans="2:28" x14ac:dyDescent="0.25">
      <c r="B212" s="75" t="str">
        <f t="shared" si="34"/>
        <v/>
      </c>
      <c r="C212" s="96"/>
      <c r="D212" s="97"/>
      <c r="E212" s="97"/>
      <c r="F212" s="97"/>
      <c r="G212" s="97"/>
      <c r="H212" s="97"/>
      <c r="I212" s="97"/>
      <c r="J212" s="80" t="str">
        <f t="shared" si="44"/>
        <v/>
      </c>
      <c r="K212" s="80" t="str">
        <f t="shared" si="37"/>
        <v/>
      </c>
      <c r="L212" s="71" t="str">
        <f t="shared" si="41"/>
        <v/>
      </c>
      <c r="M212" s="72" t="str">
        <f t="shared" si="38"/>
        <v/>
      </c>
      <c r="N212" s="20"/>
      <c r="O212" s="97"/>
      <c r="P212" s="97"/>
      <c r="Q212" s="81" t="str">
        <f t="shared" si="35"/>
        <v/>
      </c>
      <c r="R212" s="206" t="str">
        <f t="shared" si="42"/>
        <v/>
      </c>
      <c r="S212" s="74" t="str">
        <f t="shared" si="43"/>
        <v/>
      </c>
      <c r="T212" s="72" t="str">
        <f t="shared" si="36"/>
        <v/>
      </c>
      <c r="U212" s="20"/>
      <c r="V212" s="97"/>
      <c r="W212" s="225"/>
      <c r="X212" s="51"/>
      <c r="Y212" s="52" t="str">
        <f t="shared" si="39"/>
        <v/>
      </c>
      <c r="Z212" s="52" t="str">
        <f t="shared" si="40"/>
        <v/>
      </c>
      <c r="AA212" s="51"/>
      <c r="AB212" s="51"/>
    </row>
    <row r="213" spans="2:28" x14ac:dyDescent="0.25">
      <c r="B213" s="75" t="str">
        <f t="shared" si="34"/>
        <v/>
      </c>
      <c r="C213" s="93"/>
      <c r="D213" s="94"/>
      <c r="E213" s="94"/>
      <c r="F213" s="94"/>
      <c r="G213" s="95"/>
      <c r="H213" s="95"/>
      <c r="I213" s="95"/>
      <c r="J213" s="82" t="str">
        <f t="shared" si="44"/>
        <v/>
      </c>
      <c r="K213" s="82" t="str">
        <f t="shared" si="37"/>
        <v/>
      </c>
      <c r="L213" s="76" t="str">
        <f t="shared" si="41"/>
        <v/>
      </c>
      <c r="M213" s="72" t="str">
        <f t="shared" si="38"/>
        <v/>
      </c>
      <c r="N213" s="20"/>
      <c r="O213" s="95"/>
      <c r="P213" s="95"/>
      <c r="Q213" s="83" t="str">
        <f t="shared" si="35"/>
        <v/>
      </c>
      <c r="R213" s="207" t="str">
        <f t="shared" si="42"/>
        <v/>
      </c>
      <c r="S213" s="205" t="str">
        <f t="shared" si="43"/>
        <v/>
      </c>
      <c r="T213" s="78" t="str">
        <f t="shared" si="36"/>
        <v/>
      </c>
      <c r="U213" s="20"/>
      <c r="V213" s="95"/>
      <c r="W213" s="225"/>
      <c r="X213" s="51"/>
      <c r="Y213" s="52" t="str">
        <f t="shared" si="39"/>
        <v/>
      </c>
      <c r="Z213" s="52" t="str">
        <f t="shared" si="40"/>
        <v/>
      </c>
      <c r="AA213" s="51"/>
      <c r="AB213" s="51"/>
    </row>
    <row r="214" spans="2:28" x14ac:dyDescent="0.25">
      <c r="B214" s="75" t="str">
        <f t="shared" ref="B214:B230" si="45">IF(C214="","",B213+1)</f>
        <v/>
      </c>
      <c r="C214" s="96"/>
      <c r="D214" s="97"/>
      <c r="E214" s="97"/>
      <c r="F214" s="97"/>
      <c r="G214" s="97"/>
      <c r="H214" s="97"/>
      <c r="I214" s="97"/>
      <c r="J214" s="84" t="str">
        <f t="shared" si="44"/>
        <v/>
      </c>
      <c r="K214" s="84" t="str">
        <f t="shared" si="37"/>
        <v/>
      </c>
      <c r="L214" s="71" t="str">
        <f t="shared" si="41"/>
        <v/>
      </c>
      <c r="M214" s="72" t="str">
        <f t="shared" si="38"/>
        <v/>
      </c>
      <c r="N214" s="20"/>
      <c r="O214" s="97"/>
      <c r="P214" s="97"/>
      <c r="Q214" s="81" t="str">
        <f t="shared" si="35"/>
        <v/>
      </c>
      <c r="R214" s="206" t="str">
        <f t="shared" si="42"/>
        <v/>
      </c>
      <c r="S214" s="74" t="str">
        <f t="shared" si="43"/>
        <v/>
      </c>
      <c r="T214" s="72" t="str">
        <f t="shared" si="36"/>
        <v/>
      </c>
      <c r="U214" s="20"/>
      <c r="V214" s="97"/>
      <c r="W214" s="225"/>
      <c r="X214" s="51"/>
      <c r="Y214" s="52" t="str">
        <f t="shared" si="39"/>
        <v/>
      </c>
      <c r="Z214" s="52" t="str">
        <f t="shared" si="40"/>
        <v/>
      </c>
      <c r="AA214" s="51"/>
      <c r="AB214" s="51"/>
    </row>
    <row r="215" spans="2:28" x14ac:dyDescent="0.25">
      <c r="B215" s="75" t="str">
        <f t="shared" si="45"/>
        <v/>
      </c>
      <c r="C215" s="93"/>
      <c r="D215" s="94"/>
      <c r="E215" s="94"/>
      <c r="F215" s="94"/>
      <c r="G215" s="95"/>
      <c r="H215" s="95"/>
      <c r="I215" s="95"/>
      <c r="J215" s="82" t="str">
        <f t="shared" si="44"/>
        <v/>
      </c>
      <c r="K215" s="82" t="str">
        <f t="shared" si="37"/>
        <v/>
      </c>
      <c r="L215" s="76" t="str">
        <f t="shared" si="41"/>
        <v/>
      </c>
      <c r="M215" s="72" t="str">
        <f t="shared" si="38"/>
        <v/>
      </c>
      <c r="N215" s="20"/>
      <c r="O215" s="95"/>
      <c r="P215" s="95"/>
      <c r="Q215" s="83" t="str">
        <f t="shared" si="35"/>
        <v/>
      </c>
      <c r="R215" s="207" t="str">
        <f t="shared" si="42"/>
        <v/>
      </c>
      <c r="S215" s="205" t="str">
        <f t="shared" si="43"/>
        <v/>
      </c>
      <c r="T215" s="78" t="str">
        <f t="shared" si="36"/>
        <v/>
      </c>
      <c r="U215" s="20"/>
      <c r="V215" s="95"/>
      <c r="W215" s="225"/>
      <c r="X215" s="51"/>
      <c r="Y215" s="52" t="str">
        <f t="shared" si="39"/>
        <v/>
      </c>
      <c r="Z215" s="52" t="str">
        <f t="shared" si="40"/>
        <v/>
      </c>
      <c r="AA215" s="51"/>
      <c r="AB215" s="51"/>
    </row>
    <row r="216" spans="2:28" x14ac:dyDescent="0.25">
      <c r="B216" s="75" t="str">
        <f t="shared" si="45"/>
        <v/>
      </c>
      <c r="C216" s="96"/>
      <c r="D216" s="97"/>
      <c r="E216" s="97"/>
      <c r="F216" s="97"/>
      <c r="G216" s="97"/>
      <c r="H216" s="97"/>
      <c r="I216" s="97"/>
      <c r="J216" s="80" t="str">
        <f t="shared" si="44"/>
        <v/>
      </c>
      <c r="K216" s="80" t="str">
        <f t="shared" si="37"/>
        <v/>
      </c>
      <c r="L216" s="71" t="str">
        <f t="shared" si="41"/>
        <v/>
      </c>
      <c r="M216" s="72" t="str">
        <f t="shared" si="38"/>
        <v/>
      </c>
      <c r="N216" s="20"/>
      <c r="O216" s="97"/>
      <c r="P216" s="97"/>
      <c r="Q216" s="81" t="str">
        <f t="shared" si="35"/>
        <v/>
      </c>
      <c r="R216" s="206" t="str">
        <f t="shared" si="42"/>
        <v/>
      </c>
      <c r="S216" s="74" t="str">
        <f t="shared" si="43"/>
        <v/>
      </c>
      <c r="T216" s="72" t="str">
        <f t="shared" si="36"/>
        <v/>
      </c>
      <c r="U216" s="20"/>
      <c r="V216" s="97"/>
      <c r="W216" s="225"/>
      <c r="X216" s="51"/>
      <c r="Y216" s="52" t="str">
        <f t="shared" si="39"/>
        <v/>
      </c>
      <c r="Z216" s="52" t="str">
        <f t="shared" si="40"/>
        <v/>
      </c>
      <c r="AA216" s="51"/>
      <c r="AB216" s="51"/>
    </row>
    <row r="217" spans="2:28" x14ac:dyDescent="0.25">
      <c r="B217" s="75" t="str">
        <f t="shared" si="45"/>
        <v/>
      </c>
      <c r="C217" s="93"/>
      <c r="D217" s="94"/>
      <c r="E217" s="94"/>
      <c r="F217" s="94"/>
      <c r="G217" s="95"/>
      <c r="H217" s="95"/>
      <c r="I217" s="95"/>
      <c r="J217" s="82" t="str">
        <f t="shared" si="44"/>
        <v/>
      </c>
      <c r="K217" s="82" t="str">
        <f t="shared" si="37"/>
        <v/>
      </c>
      <c r="L217" s="76" t="str">
        <f t="shared" si="41"/>
        <v/>
      </c>
      <c r="M217" s="72" t="str">
        <f t="shared" si="38"/>
        <v/>
      </c>
      <c r="N217" s="20"/>
      <c r="O217" s="95"/>
      <c r="P217" s="95"/>
      <c r="Q217" s="83" t="str">
        <f t="shared" si="35"/>
        <v/>
      </c>
      <c r="R217" s="207" t="str">
        <f t="shared" si="42"/>
        <v/>
      </c>
      <c r="S217" s="205" t="str">
        <f t="shared" si="43"/>
        <v/>
      </c>
      <c r="T217" s="78" t="str">
        <f t="shared" si="36"/>
        <v/>
      </c>
      <c r="U217" s="20"/>
      <c r="V217" s="95"/>
      <c r="W217" s="225"/>
      <c r="X217" s="51"/>
      <c r="Y217" s="52" t="str">
        <f t="shared" si="39"/>
        <v/>
      </c>
      <c r="Z217" s="52" t="str">
        <f t="shared" si="40"/>
        <v/>
      </c>
      <c r="AA217" s="51"/>
      <c r="AB217" s="51"/>
    </row>
    <row r="218" spans="2:28" x14ac:dyDescent="0.25">
      <c r="B218" s="75" t="str">
        <f t="shared" si="45"/>
        <v/>
      </c>
      <c r="C218" s="96"/>
      <c r="D218" s="97"/>
      <c r="E218" s="97"/>
      <c r="F218" s="97"/>
      <c r="G218" s="97"/>
      <c r="H218" s="97"/>
      <c r="I218" s="97"/>
      <c r="J218" s="80" t="str">
        <f t="shared" si="44"/>
        <v/>
      </c>
      <c r="K218" s="80" t="str">
        <f t="shared" si="37"/>
        <v/>
      </c>
      <c r="L218" s="71" t="str">
        <f t="shared" si="41"/>
        <v/>
      </c>
      <c r="M218" s="72" t="str">
        <f t="shared" si="38"/>
        <v/>
      </c>
      <c r="N218" s="20"/>
      <c r="O218" s="97"/>
      <c r="P218" s="97"/>
      <c r="Q218" s="81" t="str">
        <f t="shared" si="35"/>
        <v/>
      </c>
      <c r="R218" s="206" t="str">
        <f t="shared" si="42"/>
        <v/>
      </c>
      <c r="S218" s="74" t="str">
        <f t="shared" si="43"/>
        <v/>
      </c>
      <c r="T218" s="72" t="str">
        <f t="shared" si="36"/>
        <v/>
      </c>
      <c r="U218" s="20"/>
      <c r="V218" s="97"/>
      <c r="W218" s="225"/>
      <c r="X218" s="51"/>
      <c r="Y218" s="52" t="str">
        <f t="shared" si="39"/>
        <v/>
      </c>
      <c r="Z218" s="52" t="str">
        <f t="shared" si="40"/>
        <v/>
      </c>
      <c r="AA218" s="51"/>
      <c r="AB218" s="51"/>
    </row>
    <row r="219" spans="2:28" x14ac:dyDescent="0.25">
      <c r="B219" s="75" t="str">
        <f t="shared" si="45"/>
        <v/>
      </c>
      <c r="C219" s="93"/>
      <c r="D219" s="94"/>
      <c r="E219" s="94"/>
      <c r="F219" s="94"/>
      <c r="G219" s="95"/>
      <c r="H219" s="95"/>
      <c r="I219" s="95"/>
      <c r="J219" s="82" t="str">
        <f t="shared" si="44"/>
        <v/>
      </c>
      <c r="K219" s="82" t="str">
        <f t="shared" si="37"/>
        <v/>
      </c>
      <c r="L219" s="76" t="str">
        <f t="shared" si="41"/>
        <v/>
      </c>
      <c r="M219" s="72" t="str">
        <f t="shared" si="38"/>
        <v/>
      </c>
      <c r="N219" s="20"/>
      <c r="O219" s="95"/>
      <c r="P219" s="95"/>
      <c r="Q219" s="83" t="str">
        <f t="shared" si="35"/>
        <v/>
      </c>
      <c r="R219" s="207" t="str">
        <f t="shared" si="42"/>
        <v/>
      </c>
      <c r="S219" s="205" t="str">
        <f t="shared" si="43"/>
        <v/>
      </c>
      <c r="T219" s="78" t="str">
        <f t="shared" si="36"/>
        <v/>
      </c>
      <c r="U219" s="20"/>
      <c r="V219" s="95"/>
      <c r="W219" s="225"/>
      <c r="X219" s="51"/>
      <c r="Y219" s="52" t="str">
        <f t="shared" si="39"/>
        <v/>
      </c>
      <c r="Z219" s="52" t="str">
        <f t="shared" si="40"/>
        <v/>
      </c>
      <c r="AA219" s="51"/>
      <c r="AB219" s="51"/>
    </row>
    <row r="220" spans="2:28" x14ac:dyDescent="0.25">
      <c r="B220" s="75" t="str">
        <f t="shared" si="45"/>
        <v/>
      </c>
      <c r="C220" s="96"/>
      <c r="D220" s="97"/>
      <c r="E220" s="97"/>
      <c r="F220" s="97"/>
      <c r="G220" s="97"/>
      <c r="H220" s="97"/>
      <c r="I220" s="97"/>
      <c r="J220" s="84" t="str">
        <f t="shared" si="44"/>
        <v/>
      </c>
      <c r="K220" s="84" t="str">
        <f t="shared" si="37"/>
        <v/>
      </c>
      <c r="L220" s="71" t="str">
        <f t="shared" si="41"/>
        <v/>
      </c>
      <c r="M220" s="72" t="str">
        <f t="shared" si="38"/>
        <v/>
      </c>
      <c r="N220" s="20"/>
      <c r="O220" s="97"/>
      <c r="P220" s="97"/>
      <c r="Q220" s="81" t="str">
        <f t="shared" si="35"/>
        <v/>
      </c>
      <c r="R220" s="206" t="str">
        <f t="shared" si="42"/>
        <v/>
      </c>
      <c r="S220" s="74" t="str">
        <f t="shared" si="43"/>
        <v/>
      </c>
      <c r="T220" s="72" t="str">
        <f t="shared" si="36"/>
        <v/>
      </c>
      <c r="U220" s="20"/>
      <c r="V220" s="97"/>
      <c r="W220" s="225"/>
      <c r="X220" s="51"/>
      <c r="Y220" s="52" t="str">
        <f t="shared" si="39"/>
        <v/>
      </c>
      <c r="Z220" s="52" t="str">
        <f t="shared" si="40"/>
        <v/>
      </c>
      <c r="AA220" s="51"/>
      <c r="AB220" s="51"/>
    </row>
    <row r="221" spans="2:28" x14ac:dyDescent="0.25">
      <c r="B221" s="75" t="str">
        <f t="shared" si="45"/>
        <v/>
      </c>
      <c r="C221" s="93"/>
      <c r="D221" s="94"/>
      <c r="E221" s="94"/>
      <c r="F221" s="94"/>
      <c r="G221" s="95"/>
      <c r="H221" s="95"/>
      <c r="I221" s="95"/>
      <c r="J221" s="82" t="str">
        <f t="shared" si="44"/>
        <v/>
      </c>
      <c r="K221" s="82" t="str">
        <f t="shared" si="37"/>
        <v/>
      </c>
      <c r="L221" s="76" t="str">
        <f t="shared" si="41"/>
        <v/>
      </c>
      <c r="M221" s="72" t="str">
        <f t="shared" si="38"/>
        <v/>
      </c>
      <c r="N221" s="20"/>
      <c r="O221" s="95"/>
      <c r="P221" s="95"/>
      <c r="Q221" s="83" t="str">
        <f t="shared" si="35"/>
        <v/>
      </c>
      <c r="R221" s="207" t="str">
        <f t="shared" si="42"/>
        <v/>
      </c>
      <c r="S221" s="205" t="str">
        <f t="shared" si="43"/>
        <v/>
      </c>
      <c r="T221" s="78" t="str">
        <f t="shared" si="36"/>
        <v/>
      </c>
      <c r="U221" s="20"/>
      <c r="V221" s="95"/>
      <c r="W221" s="225"/>
      <c r="X221" s="51"/>
      <c r="Y221" s="52" t="str">
        <f t="shared" si="39"/>
        <v/>
      </c>
      <c r="Z221" s="52" t="str">
        <f t="shared" si="40"/>
        <v/>
      </c>
      <c r="AA221" s="51"/>
      <c r="AB221" s="51"/>
    </row>
    <row r="222" spans="2:28" x14ac:dyDescent="0.25">
      <c r="B222" s="75" t="str">
        <f t="shared" si="45"/>
        <v/>
      </c>
      <c r="C222" s="96"/>
      <c r="D222" s="97"/>
      <c r="E222" s="97"/>
      <c r="F222" s="97"/>
      <c r="G222" s="97"/>
      <c r="H222" s="97"/>
      <c r="I222" s="97"/>
      <c r="J222" s="80" t="str">
        <f t="shared" si="44"/>
        <v/>
      </c>
      <c r="K222" s="80" t="str">
        <f t="shared" si="37"/>
        <v/>
      </c>
      <c r="L222" s="71" t="str">
        <f t="shared" si="41"/>
        <v/>
      </c>
      <c r="M222" s="72" t="str">
        <f t="shared" si="38"/>
        <v/>
      </c>
      <c r="N222" s="20"/>
      <c r="O222" s="97"/>
      <c r="P222" s="97"/>
      <c r="Q222" s="81" t="str">
        <f t="shared" si="35"/>
        <v/>
      </c>
      <c r="R222" s="206" t="str">
        <f t="shared" si="42"/>
        <v/>
      </c>
      <c r="S222" s="74" t="str">
        <f t="shared" si="43"/>
        <v/>
      </c>
      <c r="T222" s="72" t="str">
        <f t="shared" si="36"/>
        <v/>
      </c>
      <c r="U222" s="20"/>
      <c r="V222" s="97"/>
      <c r="W222" s="225"/>
      <c r="X222" s="51"/>
      <c r="Y222" s="52" t="str">
        <f t="shared" si="39"/>
        <v/>
      </c>
      <c r="Z222" s="52" t="str">
        <f t="shared" si="40"/>
        <v/>
      </c>
      <c r="AA222" s="51"/>
      <c r="AB222" s="51"/>
    </row>
    <row r="223" spans="2:28" x14ac:dyDescent="0.25">
      <c r="B223" s="75" t="str">
        <f t="shared" si="45"/>
        <v/>
      </c>
      <c r="C223" s="93"/>
      <c r="D223" s="94"/>
      <c r="E223" s="94"/>
      <c r="F223" s="94"/>
      <c r="G223" s="95"/>
      <c r="H223" s="95"/>
      <c r="I223" s="95"/>
      <c r="J223" s="82" t="str">
        <f t="shared" si="44"/>
        <v/>
      </c>
      <c r="K223" s="82" t="str">
        <f t="shared" si="37"/>
        <v/>
      </c>
      <c r="L223" s="76" t="str">
        <f t="shared" si="41"/>
        <v/>
      </c>
      <c r="M223" s="72" t="str">
        <f t="shared" si="38"/>
        <v/>
      </c>
      <c r="N223" s="20"/>
      <c r="O223" s="95"/>
      <c r="P223" s="95"/>
      <c r="Q223" s="83" t="str">
        <f t="shared" si="35"/>
        <v/>
      </c>
      <c r="R223" s="207" t="str">
        <f t="shared" si="42"/>
        <v/>
      </c>
      <c r="S223" s="205" t="str">
        <f t="shared" si="43"/>
        <v/>
      </c>
      <c r="T223" s="78" t="str">
        <f t="shared" si="36"/>
        <v/>
      </c>
      <c r="U223" s="20"/>
      <c r="V223" s="95"/>
      <c r="W223" s="225"/>
      <c r="X223" s="51"/>
      <c r="Y223" s="52" t="str">
        <f t="shared" si="39"/>
        <v/>
      </c>
      <c r="Z223" s="52" t="str">
        <f t="shared" si="40"/>
        <v/>
      </c>
      <c r="AA223" s="51"/>
      <c r="AB223" s="51"/>
    </row>
    <row r="224" spans="2:28" x14ac:dyDescent="0.25">
      <c r="B224" s="75" t="str">
        <f t="shared" si="45"/>
        <v/>
      </c>
      <c r="C224" s="96"/>
      <c r="D224" s="97"/>
      <c r="E224" s="97"/>
      <c r="F224" s="97"/>
      <c r="G224" s="97"/>
      <c r="H224" s="97"/>
      <c r="I224" s="97"/>
      <c r="J224" s="80" t="str">
        <f t="shared" si="44"/>
        <v/>
      </c>
      <c r="K224" s="80" t="str">
        <f t="shared" si="37"/>
        <v/>
      </c>
      <c r="L224" s="71" t="str">
        <f t="shared" si="41"/>
        <v/>
      </c>
      <c r="M224" s="72" t="str">
        <f t="shared" si="38"/>
        <v/>
      </c>
      <c r="N224" s="20"/>
      <c r="O224" s="97"/>
      <c r="P224" s="97"/>
      <c r="Q224" s="81" t="str">
        <f t="shared" si="35"/>
        <v/>
      </c>
      <c r="R224" s="206" t="str">
        <f t="shared" si="42"/>
        <v/>
      </c>
      <c r="S224" s="74" t="str">
        <f t="shared" si="43"/>
        <v/>
      </c>
      <c r="T224" s="72" t="str">
        <f t="shared" si="36"/>
        <v/>
      </c>
      <c r="U224" s="20"/>
      <c r="V224" s="97"/>
      <c r="W224" s="225"/>
      <c r="X224" s="51"/>
      <c r="Y224" s="52" t="str">
        <f t="shared" si="39"/>
        <v/>
      </c>
      <c r="Z224" s="52" t="str">
        <f t="shared" si="40"/>
        <v/>
      </c>
      <c r="AA224" s="51"/>
      <c r="AB224" s="51"/>
    </row>
    <row r="225" spans="2:28" x14ac:dyDescent="0.25">
      <c r="B225" s="75" t="str">
        <f t="shared" si="45"/>
        <v/>
      </c>
      <c r="C225" s="93"/>
      <c r="D225" s="94"/>
      <c r="E225" s="94"/>
      <c r="F225" s="94"/>
      <c r="G225" s="95"/>
      <c r="H225" s="95"/>
      <c r="I225" s="95"/>
      <c r="J225" s="82" t="str">
        <f t="shared" si="44"/>
        <v/>
      </c>
      <c r="K225" s="82" t="str">
        <f t="shared" si="37"/>
        <v/>
      </c>
      <c r="L225" s="76" t="str">
        <f t="shared" si="41"/>
        <v/>
      </c>
      <c r="M225" s="72" t="str">
        <f t="shared" si="38"/>
        <v/>
      </c>
      <c r="N225" s="20"/>
      <c r="O225" s="95"/>
      <c r="P225" s="95"/>
      <c r="Q225" s="83" t="str">
        <f t="shared" si="35"/>
        <v/>
      </c>
      <c r="R225" s="207" t="str">
        <f t="shared" si="42"/>
        <v/>
      </c>
      <c r="S225" s="205" t="str">
        <f t="shared" si="43"/>
        <v/>
      </c>
      <c r="T225" s="78" t="str">
        <f t="shared" si="36"/>
        <v/>
      </c>
      <c r="U225" s="20"/>
      <c r="V225" s="95"/>
      <c r="W225" s="225"/>
      <c r="X225" s="51"/>
      <c r="Y225" s="52" t="str">
        <f t="shared" si="39"/>
        <v/>
      </c>
      <c r="Z225" s="52" t="str">
        <f t="shared" si="40"/>
        <v/>
      </c>
      <c r="AA225" s="51"/>
      <c r="AB225" s="51"/>
    </row>
    <row r="226" spans="2:28" x14ac:dyDescent="0.25">
      <c r="B226" s="75" t="str">
        <f t="shared" si="45"/>
        <v/>
      </c>
      <c r="C226" s="96"/>
      <c r="D226" s="97"/>
      <c r="E226" s="97"/>
      <c r="F226" s="97"/>
      <c r="G226" s="97"/>
      <c r="H226" s="97"/>
      <c r="I226" s="97"/>
      <c r="J226" s="84" t="str">
        <f t="shared" si="44"/>
        <v/>
      </c>
      <c r="K226" s="84" t="str">
        <f t="shared" si="37"/>
        <v/>
      </c>
      <c r="L226" s="71" t="str">
        <f t="shared" si="41"/>
        <v/>
      </c>
      <c r="M226" s="72" t="str">
        <f t="shared" si="38"/>
        <v/>
      </c>
      <c r="N226" s="20"/>
      <c r="O226" s="97"/>
      <c r="P226" s="97"/>
      <c r="Q226" s="81" t="str">
        <f t="shared" ref="Q226:Q241" si="46">IF(O226="","",AVERAGE(O226:P226))</f>
        <v/>
      </c>
      <c r="R226" s="206" t="str">
        <f t="shared" si="42"/>
        <v/>
      </c>
      <c r="S226" s="74" t="str">
        <f t="shared" si="43"/>
        <v/>
      </c>
      <c r="T226" s="72" t="str">
        <f t="shared" ref="T226:T241" si="47">IF(O226="","",IF(ABS(R226)&lt;=0.001,"i.O.",IF(ABS(S226)&lt;=1.25,"i.O.","n.i.O.")))</f>
        <v/>
      </c>
      <c r="U226" s="20"/>
      <c r="V226" s="97"/>
      <c r="W226" s="225"/>
      <c r="X226" s="51"/>
      <c r="Y226" s="52" t="str">
        <f t="shared" si="39"/>
        <v/>
      </c>
      <c r="Z226" s="52" t="str">
        <f t="shared" si="40"/>
        <v/>
      </c>
      <c r="AA226" s="51"/>
      <c r="AB226" s="51"/>
    </row>
    <row r="227" spans="2:28" x14ac:dyDescent="0.25">
      <c r="B227" s="75" t="str">
        <f t="shared" si="45"/>
        <v/>
      </c>
      <c r="C227" s="93"/>
      <c r="D227" s="94"/>
      <c r="E227" s="94"/>
      <c r="F227" s="94"/>
      <c r="G227" s="95"/>
      <c r="H227" s="95"/>
      <c r="I227" s="95"/>
      <c r="J227" s="82" t="str">
        <f t="shared" si="44"/>
        <v/>
      </c>
      <c r="K227" s="82" t="str">
        <f t="shared" si="37"/>
        <v/>
      </c>
      <c r="L227" s="76" t="str">
        <f t="shared" si="41"/>
        <v/>
      </c>
      <c r="M227" s="72" t="str">
        <f t="shared" si="38"/>
        <v/>
      </c>
      <c r="N227" s="20"/>
      <c r="O227" s="95"/>
      <c r="P227" s="95"/>
      <c r="Q227" s="83" t="str">
        <f t="shared" si="46"/>
        <v/>
      </c>
      <c r="R227" s="207" t="str">
        <f t="shared" si="42"/>
        <v/>
      </c>
      <c r="S227" s="205" t="str">
        <f t="shared" si="43"/>
        <v/>
      </c>
      <c r="T227" s="78" t="str">
        <f t="shared" si="47"/>
        <v/>
      </c>
      <c r="U227" s="20"/>
      <c r="V227" s="95"/>
      <c r="W227" s="225"/>
      <c r="X227" s="51"/>
      <c r="Y227" s="52" t="str">
        <f t="shared" si="39"/>
        <v/>
      </c>
      <c r="Z227" s="52" t="str">
        <f t="shared" si="40"/>
        <v/>
      </c>
      <c r="AA227" s="51"/>
      <c r="AB227" s="51"/>
    </row>
    <row r="228" spans="2:28" x14ac:dyDescent="0.25">
      <c r="B228" s="75" t="str">
        <f t="shared" si="45"/>
        <v/>
      </c>
      <c r="C228" s="96"/>
      <c r="D228" s="97"/>
      <c r="E228" s="97"/>
      <c r="F228" s="97"/>
      <c r="G228" s="97"/>
      <c r="H228" s="97"/>
      <c r="I228" s="97"/>
      <c r="J228" s="80" t="str">
        <f t="shared" si="44"/>
        <v/>
      </c>
      <c r="K228" s="80" t="str">
        <f t="shared" si="37"/>
        <v/>
      </c>
      <c r="L228" s="71" t="str">
        <f t="shared" si="41"/>
        <v/>
      </c>
      <c r="M228" s="72" t="str">
        <f t="shared" si="38"/>
        <v/>
      </c>
      <c r="N228" s="20"/>
      <c r="O228" s="97"/>
      <c r="P228" s="97"/>
      <c r="Q228" s="81" t="str">
        <f t="shared" si="46"/>
        <v/>
      </c>
      <c r="R228" s="206" t="str">
        <f t="shared" si="42"/>
        <v/>
      </c>
      <c r="S228" s="74" t="str">
        <f t="shared" si="43"/>
        <v/>
      </c>
      <c r="T228" s="72" t="str">
        <f t="shared" si="47"/>
        <v/>
      </c>
      <c r="U228" s="20"/>
      <c r="V228" s="97"/>
      <c r="W228" s="225"/>
      <c r="X228" s="51"/>
      <c r="Y228" s="52" t="str">
        <f t="shared" si="39"/>
        <v/>
      </c>
      <c r="Z228" s="52" t="str">
        <f t="shared" si="40"/>
        <v/>
      </c>
      <c r="AA228" s="51"/>
      <c r="AB228" s="51"/>
    </row>
    <row r="229" spans="2:28" x14ac:dyDescent="0.25">
      <c r="B229" s="75" t="str">
        <f t="shared" si="45"/>
        <v/>
      </c>
      <c r="C229" s="93"/>
      <c r="D229" s="94"/>
      <c r="E229" s="94"/>
      <c r="F229" s="94"/>
      <c r="G229" s="95"/>
      <c r="H229" s="95"/>
      <c r="I229" s="95"/>
      <c r="J229" s="82" t="str">
        <f t="shared" si="44"/>
        <v/>
      </c>
      <c r="K229" s="82" t="str">
        <f t="shared" si="37"/>
        <v/>
      </c>
      <c r="L229" s="76" t="str">
        <f t="shared" si="41"/>
        <v/>
      </c>
      <c r="M229" s="72" t="str">
        <f t="shared" si="38"/>
        <v/>
      </c>
      <c r="N229" s="20"/>
      <c r="O229" s="95"/>
      <c r="P229" s="95"/>
      <c r="Q229" s="83" t="str">
        <f t="shared" si="46"/>
        <v/>
      </c>
      <c r="R229" s="207" t="str">
        <f t="shared" si="42"/>
        <v/>
      </c>
      <c r="S229" s="205" t="str">
        <f t="shared" si="43"/>
        <v/>
      </c>
      <c r="T229" s="78" t="str">
        <f t="shared" si="47"/>
        <v/>
      </c>
      <c r="U229" s="20"/>
      <c r="V229" s="95"/>
      <c r="W229" s="225"/>
      <c r="X229" s="51"/>
      <c r="Y229" s="52" t="str">
        <f t="shared" si="39"/>
        <v/>
      </c>
      <c r="Z229" s="52" t="str">
        <f t="shared" si="40"/>
        <v/>
      </c>
      <c r="AA229" s="51"/>
      <c r="AB229" s="51"/>
    </row>
    <row r="230" spans="2:28" x14ac:dyDescent="0.25">
      <c r="B230" s="75" t="str">
        <f t="shared" si="45"/>
        <v/>
      </c>
      <c r="C230" s="96"/>
      <c r="D230" s="97"/>
      <c r="E230" s="97"/>
      <c r="F230" s="97"/>
      <c r="G230" s="97"/>
      <c r="H230" s="97"/>
      <c r="I230" s="97"/>
      <c r="J230" s="80" t="str">
        <f t="shared" si="44"/>
        <v/>
      </c>
      <c r="K230" s="80" t="str">
        <f t="shared" si="37"/>
        <v/>
      </c>
      <c r="L230" s="71" t="str">
        <f t="shared" si="41"/>
        <v/>
      </c>
      <c r="M230" s="72" t="str">
        <f t="shared" si="38"/>
        <v/>
      </c>
      <c r="N230" s="20"/>
      <c r="O230" s="97"/>
      <c r="P230" s="97"/>
      <c r="Q230" s="81" t="str">
        <f t="shared" si="46"/>
        <v/>
      </c>
      <c r="R230" s="206" t="str">
        <f t="shared" si="42"/>
        <v/>
      </c>
      <c r="S230" s="74" t="str">
        <f t="shared" si="43"/>
        <v/>
      </c>
      <c r="T230" s="72" t="str">
        <f t="shared" si="47"/>
        <v/>
      </c>
      <c r="U230" s="20"/>
      <c r="V230" s="97"/>
      <c r="W230" s="225"/>
      <c r="X230" s="51"/>
      <c r="Y230" s="52" t="str">
        <f t="shared" si="39"/>
        <v/>
      </c>
      <c r="Z230" s="52" t="str">
        <f t="shared" si="40"/>
        <v/>
      </c>
      <c r="AA230" s="51"/>
      <c r="AB230" s="51"/>
    </row>
    <row r="231" spans="2:28" x14ac:dyDescent="0.25">
      <c r="B231" s="75" t="str">
        <f t="shared" ref="B231:B294" si="48">IF(C231="","",B230+1)</f>
        <v/>
      </c>
      <c r="C231" s="93"/>
      <c r="D231" s="94"/>
      <c r="E231" s="94"/>
      <c r="F231" s="94"/>
      <c r="G231" s="95"/>
      <c r="H231" s="95"/>
      <c r="I231" s="95"/>
      <c r="J231" s="82" t="str">
        <f t="shared" si="44"/>
        <v/>
      </c>
      <c r="K231" s="82" t="str">
        <f t="shared" si="37"/>
        <v/>
      </c>
      <c r="L231" s="76" t="str">
        <f t="shared" si="41"/>
        <v/>
      </c>
      <c r="M231" s="72" t="str">
        <f t="shared" si="38"/>
        <v/>
      </c>
      <c r="N231" s="20"/>
      <c r="O231" s="95"/>
      <c r="P231" s="95"/>
      <c r="Q231" s="83" t="str">
        <f t="shared" si="46"/>
        <v/>
      </c>
      <c r="R231" s="207" t="str">
        <f t="shared" si="42"/>
        <v/>
      </c>
      <c r="S231" s="205" t="str">
        <f t="shared" si="43"/>
        <v/>
      </c>
      <c r="T231" s="78" t="str">
        <f t="shared" si="47"/>
        <v/>
      </c>
      <c r="U231" s="20"/>
      <c r="V231" s="95"/>
      <c r="W231" s="225"/>
      <c r="X231" s="51"/>
      <c r="Y231" s="52" t="str">
        <f t="shared" si="39"/>
        <v/>
      </c>
      <c r="Z231" s="52" t="str">
        <f t="shared" si="40"/>
        <v/>
      </c>
      <c r="AA231" s="51"/>
      <c r="AB231" s="51"/>
    </row>
    <row r="232" spans="2:28" x14ac:dyDescent="0.25">
      <c r="B232" s="75" t="str">
        <f t="shared" si="48"/>
        <v/>
      </c>
      <c r="C232" s="96"/>
      <c r="D232" s="97"/>
      <c r="E232" s="97"/>
      <c r="F232" s="97"/>
      <c r="G232" s="97"/>
      <c r="H232" s="97"/>
      <c r="I232" s="97"/>
      <c r="J232" s="84" t="str">
        <f t="shared" si="44"/>
        <v/>
      </c>
      <c r="K232" s="84" t="str">
        <f t="shared" si="37"/>
        <v/>
      </c>
      <c r="L232" s="71" t="str">
        <f t="shared" si="41"/>
        <v/>
      </c>
      <c r="M232" s="72" t="str">
        <f t="shared" si="38"/>
        <v/>
      </c>
      <c r="N232" s="20"/>
      <c r="O232" s="97"/>
      <c r="P232" s="97"/>
      <c r="Q232" s="81" t="str">
        <f t="shared" si="46"/>
        <v/>
      </c>
      <c r="R232" s="206" t="str">
        <f t="shared" si="42"/>
        <v/>
      </c>
      <c r="S232" s="74" t="str">
        <f t="shared" si="43"/>
        <v/>
      </c>
      <c r="T232" s="72" t="str">
        <f t="shared" si="47"/>
        <v/>
      </c>
      <c r="U232" s="20"/>
      <c r="V232" s="97"/>
      <c r="W232" s="225"/>
      <c r="X232" s="51"/>
      <c r="Y232" s="52" t="str">
        <f t="shared" si="39"/>
        <v/>
      </c>
      <c r="Z232" s="52" t="str">
        <f t="shared" si="40"/>
        <v/>
      </c>
      <c r="AA232" s="51"/>
      <c r="AB232" s="51"/>
    </row>
    <row r="233" spans="2:28" x14ac:dyDescent="0.25">
      <c r="B233" s="75" t="str">
        <f t="shared" si="48"/>
        <v/>
      </c>
      <c r="C233" s="93"/>
      <c r="D233" s="94"/>
      <c r="E233" s="94"/>
      <c r="F233" s="94"/>
      <c r="G233" s="95"/>
      <c r="H233" s="95"/>
      <c r="I233" s="95"/>
      <c r="J233" s="82" t="str">
        <f t="shared" si="44"/>
        <v/>
      </c>
      <c r="K233" s="82" t="str">
        <f t="shared" si="37"/>
        <v/>
      </c>
      <c r="L233" s="76" t="str">
        <f t="shared" si="41"/>
        <v/>
      </c>
      <c r="M233" s="72" t="str">
        <f t="shared" si="38"/>
        <v/>
      </c>
      <c r="N233" s="20"/>
      <c r="O233" s="95"/>
      <c r="P233" s="95"/>
      <c r="Q233" s="83" t="str">
        <f t="shared" si="46"/>
        <v/>
      </c>
      <c r="R233" s="207" t="str">
        <f t="shared" si="42"/>
        <v/>
      </c>
      <c r="S233" s="205" t="str">
        <f t="shared" si="43"/>
        <v/>
      </c>
      <c r="T233" s="78" t="str">
        <f t="shared" si="47"/>
        <v/>
      </c>
      <c r="U233" s="20"/>
      <c r="V233" s="95"/>
      <c r="W233" s="225"/>
      <c r="X233" s="51"/>
      <c r="Y233" s="52" t="str">
        <f t="shared" si="39"/>
        <v/>
      </c>
      <c r="Z233" s="52" t="str">
        <f t="shared" si="40"/>
        <v/>
      </c>
      <c r="AA233" s="51"/>
      <c r="AB233" s="51"/>
    </row>
    <row r="234" spans="2:28" x14ac:dyDescent="0.25">
      <c r="B234" s="75" t="str">
        <f t="shared" si="48"/>
        <v/>
      </c>
      <c r="C234" s="96"/>
      <c r="D234" s="97"/>
      <c r="E234" s="97"/>
      <c r="F234" s="97"/>
      <c r="G234" s="97"/>
      <c r="H234" s="97"/>
      <c r="I234" s="97"/>
      <c r="J234" s="80" t="str">
        <f t="shared" si="44"/>
        <v/>
      </c>
      <c r="K234" s="80" t="str">
        <f t="shared" si="37"/>
        <v/>
      </c>
      <c r="L234" s="71" t="str">
        <f t="shared" si="41"/>
        <v/>
      </c>
      <c r="M234" s="72" t="str">
        <f t="shared" si="38"/>
        <v/>
      </c>
      <c r="N234" s="20"/>
      <c r="O234" s="97"/>
      <c r="P234" s="97"/>
      <c r="Q234" s="81" t="str">
        <f t="shared" si="46"/>
        <v/>
      </c>
      <c r="R234" s="206" t="str">
        <f t="shared" si="42"/>
        <v/>
      </c>
      <c r="S234" s="74" t="str">
        <f t="shared" si="43"/>
        <v/>
      </c>
      <c r="T234" s="72" t="str">
        <f t="shared" si="47"/>
        <v/>
      </c>
      <c r="U234" s="20"/>
      <c r="V234" s="97"/>
      <c r="W234" s="225"/>
      <c r="X234" s="51"/>
      <c r="Y234" s="52" t="str">
        <f t="shared" si="39"/>
        <v/>
      </c>
      <c r="Z234" s="52" t="str">
        <f t="shared" si="40"/>
        <v/>
      </c>
      <c r="AA234" s="51"/>
      <c r="AB234" s="51"/>
    </row>
    <row r="235" spans="2:28" x14ac:dyDescent="0.25">
      <c r="B235" s="75" t="str">
        <f t="shared" si="48"/>
        <v/>
      </c>
      <c r="C235" s="93"/>
      <c r="D235" s="94"/>
      <c r="E235" s="94"/>
      <c r="F235" s="94"/>
      <c r="G235" s="95"/>
      <c r="H235" s="95"/>
      <c r="I235" s="95"/>
      <c r="J235" s="82" t="str">
        <f t="shared" si="44"/>
        <v/>
      </c>
      <c r="K235" s="82" t="str">
        <f t="shared" si="37"/>
        <v/>
      </c>
      <c r="L235" s="76" t="str">
        <f t="shared" si="41"/>
        <v/>
      </c>
      <c r="M235" s="72" t="str">
        <f t="shared" si="38"/>
        <v/>
      </c>
      <c r="N235" s="20"/>
      <c r="O235" s="95"/>
      <c r="P235" s="95"/>
      <c r="Q235" s="83" t="str">
        <f t="shared" si="46"/>
        <v/>
      </c>
      <c r="R235" s="207" t="str">
        <f t="shared" si="42"/>
        <v/>
      </c>
      <c r="S235" s="205" t="str">
        <f t="shared" si="43"/>
        <v/>
      </c>
      <c r="T235" s="78" t="str">
        <f t="shared" si="47"/>
        <v/>
      </c>
      <c r="U235" s="20"/>
      <c r="V235" s="95"/>
      <c r="W235" s="225"/>
      <c r="X235" s="51"/>
      <c r="Y235" s="52" t="str">
        <f t="shared" si="39"/>
        <v/>
      </c>
      <c r="Z235" s="52" t="str">
        <f t="shared" si="40"/>
        <v/>
      </c>
      <c r="AA235" s="51"/>
      <c r="AB235" s="51"/>
    </row>
    <row r="236" spans="2:28" x14ac:dyDescent="0.25">
      <c r="B236" s="75" t="str">
        <f t="shared" si="48"/>
        <v/>
      </c>
      <c r="C236" s="96"/>
      <c r="D236" s="97"/>
      <c r="E236" s="97"/>
      <c r="F236" s="97"/>
      <c r="G236" s="97"/>
      <c r="H236" s="97"/>
      <c r="I236" s="97"/>
      <c r="J236" s="80" t="str">
        <f t="shared" si="44"/>
        <v/>
      </c>
      <c r="K236" s="80" t="str">
        <f t="shared" si="37"/>
        <v/>
      </c>
      <c r="L236" s="71" t="str">
        <f t="shared" si="41"/>
        <v/>
      </c>
      <c r="M236" s="72" t="str">
        <f t="shared" si="38"/>
        <v/>
      </c>
      <c r="N236" s="20"/>
      <c r="O236" s="97"/>
      <c r="P236" s="97"/>
      <c r="Q236" s="81" t="str">
        <f t="shared" si="46"/>
        <v/>
      </c>
      <c r="R236" s="206" t="str">
        <f t="shared" si="42"/>
        <v/>
      </c>
      <c r="S236" s="74" t="str">
        <f t="shared" si="43"/>
        <v/>
      </c>
      <c r="T236" s="72" t="str">
        <f t="shared" si="47"/>
        <v/>
      </c>
      <c r="U236" s="20"/>
      <c r="V236" s="97"/>
      <c r="W236" s="225"/>
      <c r="X236" s="51"/>
      <c r="Y236" s="52" t="str">
        <f t="shared" si="39"/>
        <v/>
      </c>
      <c r="Z236" s="52" t="str">
        <f t="shared" si="40"/>
        <v/>
      </c>
      <c r="AA236" s="51"/>
      <c r="AB236" s="51"/>
    </row>
    <row r="237" spans="2:28" x14ac:dyDescent="0.25">
      <c r="B237" s="75" t="str">
        <f t="shared" si="48"/>
        <v/>
      </c>
      <c r="C237" s="93"/>
      <c r="D237" s="94"/>
      <c r="E237" s="94"/>
      <c r="F237" s="94"/>
      <c r="G237" s="95"/>
      <c r="H237" s="95"/>
      <c r="I237" s="95"/>
      <c r="J237" s="82" t="str">
        <f t="shared" si="44"/>
        <v/>
      </c>
      <c r="K237" s="82" t="str">
        <f t="shared" si="37"/>
        <v/>
      </c>
      <c r="L237" s="76" t="str">
        <f t="shared" si="41"/>
        <v/>
      </c>
      <c r="M237" s="72" t="str">
        <f t="shared" si="38"/>
        <v/>
      </c>
      <c r="N237" s="20"/>
      <c r="O237" s="95"/>
      <c r="P237" s="95"/>
      <c r="Q237" s="83" t="str">
        <f t="shared" si="46"/>
        <v/>
      </c>
      <c r="R237" s="207" t="str">
        <f t="shared" si="42"/>
        <v/>
      </c>
      <c r="S237" s="205" t="str">
        <f t="shared" si="43"/>
        <v/>
      </c>
      <c r="T237" s="78" t="str">
        <f t="shared" si="47"/>
        <v/>
      </c>
      <c r="U237" s="20"/>
      <c r="V237" s="95"/>
      <c r="W237" s="225"/>
      <c r="X237" s="51"/>
      <c r="Y237" s="52" t="str">
        <f t="shared" si="39"/>
        <v/>
      </c>
      <c r="Z237" s="52" t="str">
        <f t="shared" si="40"/>
        <v/>
      </c>
      <c r="AA237" s="51"/>
      <c r="AB237" s="51"/>
    </row>
    <row r="238" spans="2:28" x14ac:dyDescent="0.25">
      <c r="B238" s="75" t="str">
        <f t="shared" si="48"/>
        <v/>
      </c>
      <c r="C238" s="96"/>
      <c r="D238" s="97"/>
      <c r="E238" s="97"/>
      <c r="F238" s="97"/>
      <c r="G238" s="97"/>
      <c r="H238" s="97"/>
      <c r="I238" s="97"/>
      <c r="J238" s="84" t="str">
        <f t="shared" si="44"/>
        <v/>
      </c>
      <c r="K238" s="84" t="str">
        <f t="shared" si="37"/>
        <v/>
      </c>
      <c r="L238" s="71" t="str">
        <f t="shared" si="41"/>
        <v/>
      </c>
      <c r="M238" s="72" t="str">
        <f t="shared" si="38"/>
        <v/>
      </c>
      <c r="N238" s="20"/>
      <c r="O238" s="97"/>
      <c r="P238" s="97"/>
      <c r="Q238" s="81" t="str">
        <f t="shared" si="46"/>
        <v/>
      </c>
      <c r="R238" s="206" t="str">
        <f t="shared" si="42"/>
        <v/>
      </c>
      <c r="S238" s="74" t="str">
        <f t="shared" si="43"/>
        <v/>
      </c>
      <c r="T238" s="72" t="str">
        <f t="shared" si="47"/>
        <v/>
      </c>
      <c r="U238" s="20"/>
      <c r="V238" s="97"/>
      <c r="W238" s="225"/>
      <c r="X238" s="51"/>
      <c r="Y238" s="52" t="str">
        <f t="shared" si="39"/>
        <v/>
      </c>
      <c r="Z238" s="52" t="str">
        <f t="shared" si="40"/>
        <v/>
      </c>
      <c r="AA238" s="51"/>
      <c r="AB238" s="51"/>
    </row>
    <row r="239" spans="2:28" x14ac:dyDescent="0.25">
      <c r="B239" s="75" t="str">
        <f t="shared" si="48"/>
        <v/>
      </c>
      <c r="C239" s="93"/>
      <c r="D239" s="94"/>
      <c r="E239" s="94"/>
      <c r="F239" s="94"/>
      <c r="G239" s="95"/>
      <c r="H239" s="95"/>
      <c r="I239" s="95"/>
      <c r="J239" s="82" t="str">
        <f t="shared" si="44"/>
        <v/>
      </c>
      <c r="K239" s="82" t="str">
        <f t="shared" si="37"/>
        <v/>
      </c>
      <c r="L239" s="76" t="str">
        <f t="shared" si="41"/>
        <v/>
      </c>
      <c r="M239" s="72" t="str">
        <f t="shared" si="38"/>
        <v/>
      </c>
      <c r="N239" s="20"/>
      <c r="O239" s="95"/>
      <c r="P239" s="95"/>
      <c r="Q239" s="83" t="str">
        <f t="shared" si="46"/>
        <v/>
      </c>
      <c r="R239" s="207" t="str">
        <f t="shared" si="42"/>
        <v/>
      </c>
      <c r="S239" s="205" t="str">
        <f t="shared" si="43"/>
        <v/>
      </c>
      <c r="T239" s="78" t="str">
        <f t="shared" si="47"/>
        <v/>
      </c>
      <c r="U239" s="20"/>
      <c r="V239" s="95"/>
      <c r="W239" s="225"/>
      <c r="X239" s="51"/>
      <c r="Y239" s="52" t="str">
        <f t="shared" si="39"/>
        <v/>
      </c>
      <c r="Z239" s="52" t="str">
        <f t="shared" si="40"/>
        <v/>
      </c>
      <c r="AA239" s="51"/>
      <c r="AB239" s="51"/>
    </row>
    <row r="240" spans="2:28" x14ac:dyDescent="0.25">
      <c r="B240" s="75" t="str">
        <f t="shared" si="48"/>
        <v/>
      </c>
      <c r="C240" s="96"/>
      <c r="D240" s="97"/>
      <c r="E240" s="97"/>
      <c r="F240" s="97"/>
      <c r="G240" s="97"/>
      <c r="H240" s="97"/>
      <c r="I240" s="97"/>
      <c r="J240" s="80" t="str">
        <f t="shared" si="44"/>
        <v/>
      </c>
      <c r="K240" s="80" t="str">
        <f t="shared" si="37"/>
        <v/>
      </c>
      <c r="L240" s="71" t="str">
        <f t="shared" si="41"/>
        <v/>
      </c>
      <c r="M240" s="72" t="str">
        <f t="shared" si="38"/>
        <v/>
      </c>
      <c r="N240" s="20"/>
      <c r="O240" s="97"/>
      <c r="P240" s="97"/>
      <c r="Q240" s="81" t="str">
        <f t="shared" si="46"/>
        <v/>
      </c>
      <c r="R240" s="206" t="str">
        <f t="shared" si="42"/>
        <v/>
      </c>
      <c r="S240" s="74" t="str">
        <f t="shared" si="43"/>
        <v/>
      </c>
      <c r="T240" s="72" t="str">
        <f t="shared" si="47"/>
        <v/>
      </c>
      <c r="U240" s="20"/>
      <c r="V240" s="97"/>
      <c r="W240" s="225"/>
      <c r="X240" s="51"/>
      <c r="Y240" s="52" t="str">
        <f t="shared" si="39"/>
        <v/>
      </c>
      <c r="Z240" s="52" t="str">
        <f t="shared" si="40"/>
        <v/>
      </c>
      <c r="AA240" s="51"/>
      <c r="AB240" s="51"/>
    </row>
    <row r="241" spans="2:28" x14ac:dyDescent="0.25">
      <c r="B241" s="75" t="str">
        <f t="shared" si="48"/>
        <v/>
      </c>
      <c r="C241" s="93"/>
      <c r="D241" s="94"/>
      <c r="E241" s="94"/>
      <c r="F241" s="94"/>
      <c r="G241" s="95"/>
      <c r="H241" s="95"/>
      <c r="I241" s="95"/>
      <c r="J241" s="82" t="str">
        <f t="shared" si="44"/>
        <v/>
      </c>
      <c r="K241" s="82" t="str">
        <f t="shared" si="37"/>
        <v/>
      </c>
      <c r="L241" s="76" t="str">
        <f t="shared" si="41"/>
        <v/>
      </c>
      <c r="M241" s="72" t="str">
        <f t="shared" si="38"/>
        <v/>
      </c>
      <c r="N241" s="20"/>
      <c r="O241" s="95"/>
      <c r="P241" s="95"/>
      <c r="Q241" s="83" t="str">
        <f t="shared" si="46"/>
        <v/>
      </c>
      <c r="R241" s="207" t="str">
        <f t="shared" si="42"/>
        <v/>
      </c>
      <c r="S241" s="205" t="str">
        <f t="shared" si="43"/>
        <v/>
      </c>
      <c r="T241" s="78" t="str">
        <f t="shared" si="47"/>
        <v/>
      </c>
      <c r="U241" s="20"/>
      <c r="V241" s="95"/>
      <c r="W241" s="225"/>
      <c r="X241" s="51"/>
      <c r="Y241" s="52" t="str">
        <f t="shared" si="39"/>
        <v/>
      </c>
      <c r="Z241" s="52" t="str">
        <f t="shared" si="40"/>
        <v/>
      </c>
      <c r="AA241" s="51"/>
      <c r="AB241" s="51"/>
    </row>
    <row r="242" spans="2:28" x14ac:dyDescent="0.25">
      <c r="B242" s="75" t="str">
        <f t="shared" si="48"/>
        <v/>
      </c>
      <c r="C242" s="96"/>
      <c r="D242" s="97"/>
      <c r="E242" s="97"/>
      <c r="F242" s="97"/>
      <c r="G242" s="97"/>
      <c r="H242" s="97"/>
      <c r="I242" s="97"/>
      <c r="J242" s="80" t="str">
        <f t="shared" si="44"/>
        <v/>
      </c>
      <c r="K242" s="80" t="str">
        <f t="shared" si="37"/>
        <v/>
      </c>
      <c r="L242" s="71" t="str">
        <f t="shared" si="41"/>
        <v/>
      </c>
      <c r="M242" s="72" t="str">
        <f t="shared" si="38"/>
        <v/>
      </c>
      <c r="N242" s="20"/>
      <c r="O242" s="97"/>
      <c r="P242" s="97"/>
      <c r="Q242" s="81" t="str">
        <f t="shared" ref="Q242:Q305" si="49">IF(O242="","",AVERAGE(O242:P242))</f>
        <v/>
      </c>
      <c r="R242" s="206" t="str">
        <f t="shared" si="42"/>
        <v/>
      </c>
      <c r="S242" s="74" t="str">
        <f t="shared" si="43"/>
        <v/>
      </c>
      <c r="T242" s="72" t="str">
        <f t="shared" ref="T242:T305" si="50">IF(O242="","",IF(ABS(R242)&lt;=0.001,"i.O.",IF(ABS(S242)&lt;=1.25,"i.O.","n.i.O.")))</f>
        <v/>
      </c>
      <c r="U242" s="20"/>
      <c r="V242" s="97"/>
      <c r="W242" s="225"/>
      <c r="X242" s="51"/>
      <c r="Y242" s="52" t="str">
        <f t="shared" si="39"/>
        <v/>
      </c>
      <c r="Z242" s="52" t="str">
        <f t="shared" si="40"/>
        <v/>
      </c>
      <c r="AA242" s="51"/>
      <c r="AB242" s="51"/>
    </row>
    <row r="243" spans="2:28" x14ac:dyDescent="0.25">
      <c r="B243" s="75" t="str">
        <f t="shared" si="48"/>
        <v/>
      </c>
      <c r="C243" s="93"/>
      <c r="D243" s="94"/>
      <c r="E243" s="94"/>
      <c r="F243" s="94"/>
      <c r="G243" s="95"/>
      <c r="H243" s="95"/>
      <c r="I243" s="95"/>
      <c r="J243" s="82" t="str">
        <f t="shared" si="44"/>
        <v/>
      </c>
      <c r="K243" s="82" t="str">
        <f t="shared" si="37"/>
        <v/>
      </c>
      <c r="L243" s="76" t="str">
        <f t="shared" si="41"/>
        <v/>
      </c>
      <c r="M243" s="72" t="str">
        <f t="shared" si="38"/>
        <v/>
      </c>
      <c r="N243" s="20"/>
      <c r="O243" s="95"/>
      <c r="P243" s="95"/>
      <c r="Q243" s="83" t="str">
        <f t="shared" si="49"/>
        <v/>
      </c>
      <c r="R243" s="207" t="str">
        <f t="shared" si="42"/>
        <v/>
      </c>
      <c r="S243" s="205" t="str">
        <f t="shared" si="43"/>
        <v/>
      </c>
      <c r="T243" s="78" t="str">
        <f t="shared" si="50"/>
        <v/>
      </c>
      <c r="U243" s="20"/>
      <c r="V243" s="95"/>
      <c r="W243" s="225"/>
      <c r="X243" s="51"/>
      <c r="Y243" s="52" t="str">
        <f t="shared" si="39"/>
        <v/>
      </c>
      <c r="Z243" s="52" t="str">
        <f t="shared" si="40"/>
        <v/>
      </c>
      <c r="AA243" s="51"/>
      <c r="AB243" s="51"/>
    </row>
    <row r="244" spans="2:28" x14ac:dyDescent="0.25">
      <c r="B244" s="75" t="str">
        <f t="shared" si="48"/>
        <v/>
      </c>
      <c r="C244" s="96"/>
      <c r="D244" s="97"/>
      <c r="E244" s="97"/>
      <c r="F244" s="97"/>
      <c r="G244" s="97"/>
      <c r="H244" s="97"/>
      <c r="I244" s="97"/>
      <c r="J244" s="84" t="str">
        <f t="shared" si="44"/>
        <v/>
      </c>
      <c r="K244" s="84" t="str">
        <f t="shared" si="37"/>
        <v/>
      </c>
      <c r="L244" s="71" t="str">
        <f t="shared" si="41"/>
        <v/>
      </c>
      <c r="M244" s="72" t="str">
        <f t="shared" si="38"/>
        <v/>
      </c>
      <c r="N244" s="20"/>
      <c r="O244" s="97"/>
      <c r="P244" s="97"/>
      <c r="Q244" s="81" t="str">
        <f t="shared" si="49"/>
        <v/>
      </c>
      <c r="R244" s="206" t="str">
        <f t="shared" si="42"/>
        <v/>
      </c>
      <c r="S244" s="74" t="str">
        <f t="shared" si="43"/>
        <v/>
      </c>
      <c r="T244" s="72" t="str">
        <f t="shared" si="50"/>
        <v/>
      </c>
      <c r="U244" s="20"/>
      <c r="V244" s="97"/>
      <c r="W244" s="225"/>
      <c r="X244" s="51"/>
      <c r="Y244" s="52" t="str">
        <f t="shared" si="39"/>
        <v/>
      </c>
      <c r="Z244" s="52" t="str">
        <f t="shared" si="40"/>
        <v/>
      </c>
      <c r="AA244" s="51"/>
      <c r="AB244" s="51"/>
    </row>
    <row r="245" spans="2:28" x14ac:dyDescent="0.25">
      <c r="B245" s="75" t="str">
        <f t="shared" si="48"/>
        <v/>
      </c>
      <c r="C245" s="93"/>
      <c r="D245" s="94"/>
      <c r="E245" s="94"/>
      <c r="F245" s="94"/>
      <c r="G245" s="95"/>
      <c r="H245" s="95"/>
      <c r="I245" s="95"/>
      <c r="J245" s="82" t="str">
        <f t="shared" si="44"/>
        <v/>
      </c>
      <c r="K245" s="82" t="str">
        <f t="shared" si="37"/>
        <v/>
      </c>
      <c r="L245" s="76" t="str">
        <f t="shared" si="41"/>
        <v/>
      </c>
      <c r="M245" s="72" t="str">
        <f t="shared" si="38"/>
        <v/>
      </c>
      <c r="N245" s="20"/>
      <c r="O245" s="95"/>
      <c r="P245" s="95"/>
      <c r="Q245" s="83" t="str">
        <f t="shared" si="49"/>
        <v/>
      </c>
      <c r="R245" s="207" t="str">
        <f t="shared" si="42"/>
        <v/>
      </c>
      <c r="S245" s="205" t="str">
        <f t="shared" si="43"/>
        <v/>
      </c>
      <c r="T245" s="78" t="str">
        <f t="shared" si="50"/>
        <v/>
      </c>
      <c r="U245" s="20"/>
      <c r="V245" s="95"/>
      <c r="W245" s="225"/>
      <c r="X245" s="51"/>
      <c r="Y245" s="52" t="str">
        <f t="shared" si="39"/>
        <v/>
      </c>
      <c r="Z245" s="52" t="str">
        <f t="shared" si="40"/>
        <v/>
      </c>
      <c r="AA245" s="51"/>
      <c r="AB245" s="51"/>
    </row>
    <row r="246" spans="2:28" x14ac:dyDescent="0.25">
      <c r="B246" s="75" t="str">
        <f t="shared" si="48"/>
        <v/>
      </c>
      <c r="C246" s="96"/>
      <c r="D246" s="97"/>
      <c r="E246" s="97"/>
      <c r="F246" s="97"/>
      <c r="G246" s="97"/>
      <c r="H246" s="97"/>
      <c r="I246" s="97"/>
      <c r="J246" s="80" t="str">
        <f t="shared" si="44"/>
        <v/>
      </c>
      <c r="K246" s="80" t="str">
        <f t="shared" si="37"/>
        <v/>
      </c>
      <c r="L246" s="71" t="str">
        <f t="shared" si="41"/>
        <v/>
      </c>
      <c r="M246" s="72" t="str">
        <f t="shared" si="38"/>
        <v/>
      </c>
      <c r="N246" s="20"/>
      <c r="O246" s="97"/>
      <c r="P246" s="97"/>
      <c r="Q246" s="81" t="str">
        <f t="shared" si="49"/>
        <v/>
      </c>
      <c r="R246" s="206" t="str">
        <f t="shared" si="42"/>
        <v/>
      </c>
      <c r="S246" s="74" t="str">
        <f t="shared" si="43"/>
        <v/>
      </c>
      <c r="T246" s="72" t="str">
        <f t="shared" si="50"/>
        <v/>
      </c>
      <c r="U246" s="20"/>
      <c r="V246" s="97"/>
      <c r="W246" s="225"/>
      <c r="X246" s="51"/>
      <c r="Y246" s="52" t="str">
        <f t="shared" si="39"/>
        <v/>
      </c>
      <c r="Z246" s="52" t="str">
        <f t="shared" si="40"/>
        <v/>
      </c>
      <c r="AA246" s="51"/>
      <c r="AB246" s="51"/>
    </row>
    <row r="247" spans="2:28" x14ac:dyDescent="0.25">
      <c r="B247" s="75" t="str">
        <f t="shared" si="48"/>
        <v/>
      </c>
      <c r="C247" s="93"/>
      <c r="D247" s="94"/>
      <c r="E247" s="94"/>
      <c r="F247" s="94"/>
      <c r="G247" s="95"/>
      <c r="H247" s="95"/>
      <c r="I247" s="95"/>
      <c r="J247" s="82" t="str">
        <f t="shared" si="44"/>
        <v/>
      </c>
      <c r="K247" s="82" t="str">
        <f t="shared" si="37"/>
        <v/>
      </c>
      <c r="L247" s="76" t="str">
        <f t="shared" si="41"/>
        <v/>
      </c>
      <c r="M247" s="72" t="str">
        <f t="shared" si="38"/>
        <v/>
      </c>
      <c r="N247" s="20"/>
      <c r="O247" s="95"/>
      <c r="P247" s="95"/>
      <c r="Q247" s="83" t="str">
        <f t="shared" si="49"/>
        <v/>
      </c>
      <c r="R247" s="207" t="str">
        <f t="shared" si="42"/>
        <v/>
      </c>
      <c r="S247" s="205" t="str">
        <f t="shared" si="43"/>
        <v/>
      </c>
      <c r="T247" s="78" t="str">
        <f t="shared" si="50"/>
        <v/>
      </c>
      <c r="U247" s="20"/>
      <c r="V247" s="95"/>
      <c r="W247" s="225"/>
      <c r="X247" s="51"/>
      <c r="Y247" s="52" t="str">
        <f t="shared" si="39"/>
        <v/>
      </c>
      <c r="Z247" s="52" t="str">
        <f t="shared" si="40"/>
        <v/>
      </c>
      <c r="AA247" s="51"/>
      <c r="AB247" s="51"/>
    </row>
    <row r="248" spans="2:28" x14ac:dyDescent="0.25">
      <c r="B248" s="75" t="str">
        <f t="shared" si="48"/>
        <v/>
      </c>
      <c r="C248" s="96"/>
      <c r="D248" s="97"/>
      <c r="E248" s="97"/>
      <c r="F248" s="97"/>
      <c r="G248" s="97"/>
      <c r="H248" s="97"/>
      <c r="I248" s="97"/>
      <c r="J248" s="80" t="str">
        <f t="shared" si="44"/>
        <v/>
      </c>
      <c r="K248" s="80" t="str">
        <f t="shared" si="37"/>
        <v/>
      </c>
      <c r="L248" s="71" t="str">
        <f t="shared" si="41"/>
        <v/>
      </c>
      <c r="M248" s="72" t="str">
        <f t="shared" si="38"/>
        <v/>
      </c>
      <c r="N248" s="20"/>
      <c r="O248" s="97"/>
      <c r="P248" s="97"/>
      <c r="Q248" s="81" t="str">
        <f t="shared" si="49"/>
        <v/>
      </c>
      <c r="R248" s="206" t="str">
        <f t="shared" si="42"/>
        <v/>
      </c>
      <c r="S248" s="74" t="str">
        <f t="shared" si="43"/>
        <v/>
      </c>
      <c r="T248" s="72" t="str">
        <f t="shared" si="50"/>
        <v/>
      </c>
      <c r="U248" s="20"/>
      <c r="V248" s="97"/>
      <c r="W248" s="225"/>
      <c r="X248" s="51"/>
      <c r="Y248" s="52" t="str">
        <f t="shared" si="39"/>
        <v/>
      </c>
      <c r="Z248" s="52" t="str">
        <f t="shared" si="40"/>
        <v/>
      </c>
      <c r="AA248" s="51"/>
      <c r="AB248" s="51"/>
    </row>
    <row r="249" spans="2:28" x14ac:dyDescent="0.25">
      <c r="B249" s="75" t="str">
        <f t="shared" si="48"/>
        <v/>
      </c>
      <c r="C249" s="93"/>
      <c r="D249" s="94"/>
      <c r="E249" s="94"/>
      <c r="F249" s="94"/>
      <c r="G249" s="95"/>
      <c r="H249" s="95"/>
      <c r="I249" s="95"/>
      <c r="J249" s="82" t="str">
        <f t="shared" si="44"/>
        <v/>
      </c>
      <c r="K249" s="82" t="str">
        <f t="shared" si="37"/>
        <v/>
      </c>
      <c r="L249" s="76" t="str">
        <f t="shared" si="41"/>
        <v/>
      </c>
      <c r="M249" s="72" t="str">
        <f t="shared" si="38"/>
        <v/>
      </c>
      <c r="N249" s="20"/>
      <c r="O249" s="95"/>
      <c r="P249" s="95"/>
      <c r="Q249" s="83" t="str">
        <f t="shared" si="49"/>
        <v/>
      </c>
      <c r="R249" s="207" t="str">
        <f t="shared" si="42"/>
        <v/>
      </c>
      <c r="S249" s="205" t="str">
        <f t="shared" si="43"/>
        <v/>
      </c>
      <c r="T249" s="78" t="str">
        <f t="shared" si="50"/>
        <v/>
      </c>
      <c r="U249" s="20"/>
      <c r="V249" s="95"/>
      <c r="W249" s="225"/>
      <c r="X249" s="51"/>
      <c r="Y249" s="52" t="str">
        <f t="shared" si="39"/>
        <v/>
      </c>
      <c r="Z249" s="52" t="str">
        <f t="shared" si="40"/>
        <v/>
      </c>
      <c r="AA249" s="51"/>
      <c r="AB249" s="51"/>
    </row>
    <row r="250" spans="2:28" x14ac:dyDescent="0.25">
      <c r="B250" s="75" t="str">
        <f t="shared" si="48"/>
        <v/>
      </c>
      <c r="C250" s="96"/>
      <c r="D250" s="97"/>
      <c r="E250" s="97"/>
      <c r="F250" s="97"/>
      <c r="G250" s="97"/>
      <c r="H250" s="97"/>
      <c r="I250" s="97"/>
      <c r="J250" s="84" t="str">
        <f t="shared" si="44"/>
        <v/>
      </c>
      <c r="K250" s="84" t="str">
        <f t="shared" si="37"/>
        <v/>
      </c>
      <c r="L250" s="71" t="str">
        <f t="shared" si="41"/>
        <v/>
      </c>
      <c r="M250" s="72" t="str">
        <f t="shared" si="38"/>
        <v/>
      </c>
      <c r="N250" s="20"/>
      <c r="O250" s="97"/>
      <c r="P250" s="97"/>
      <c r="Q250" s="81" t="str">
        <f t="shared" si="49"/>
        <v/>
      </c>
      <c r="R250" s="206" t="str">
        <f t="shared" si="42"/>
        <v/>
      </c>
      <c r="S250" s="74" t="str">
        <f t="shared" si="43"/>
        <v/>
      </c>
      <c r="T250" s="72" t="str">
        <f t="shared" si="50"/>
        <v/>
      </c>
      <c r="U250" s="20"/>
      <c r="V250" s="97"/>
      <c r="W250" s="225"/>
      <c r="X250" s="51"/>
      <c r="Y250" s="52" t="str">
        <f t="shared" si="39"/>
        <v/>
      </c>
      <c r="Z250" s="52" t="str">
        <f t="shared" si="40"/>
        <v/>
      </c>
      <c r="AA250" s="51"/>
      <c r="AB250" s="51"/>
    </row>
    <row r="251" spans="2:28" x14ac:dyDescent="0.25">
      <c r="B251" s="75" t="str">
        <f t="shared" si="48"/>
        <v/>
      </c>
      <c r="C251" s="93"/>
      <c r="D251" s="94"/>
      <c r="E251" s="94"/>
      <c r="F251" s="94"/>
      <c r="G251" s="95"/>
      <c r="H251" s="95"/>
      <c r="I251" s="95"/>
      <c r="J251" s="82" t="str">
        <f t="shared" si="44"/>
        <v/>
      </c>
      <c r="K251" s="82" t="str">
        <f t="shared" si="37"/>
        <v/>
      </c>
      <c r="L251" s="76" t="str">
        <f t="shared" si="41"/>
        <v/>
      </c>
      <c r="M251" s="72" t="str">
        <f t="shared" si="38"/>
        <v/>
      </c>
      <c r="N251" s="20"/>
      <c r="O251" s="95"/>
      <c r="P251" s="95"/>
      <c r="Q251" s="83" t="str">
        <f t="shared" si="49"/>
        <v/>
      </c>
      <c r="R251" s="207" t="str">
        <f t="shared" si="42"/>
        <v/>
      </c>
      <c r="S251" s="205" t="str">
        <f t="shared" si="43"/>
        <v/>
      </c>
      <c r="T251" s="78" t="str">
        <f t="shared" si="50"/>
        <v/>
      </c>
      <c r="U251" s="20"/>
      <c r="V251" s="95"/>
      <c r="W251" s="225"/>
      <c r="X251" s="51"/>
      <c r="Y251" s="52" t="str">
        <f t="shared" si="39"/>
        <v/>
      </c>
      <c r="Z251" s="52" t="str">
        <f t="shared" si="40"/>
        <v/>
      </c>
      <c r="AA251" s="51"/>
      <c r="AB251" s="51"/>
    </row>
    <row r="252" spans="2:28" x14ac:dyDescent="0.25">
      <c r="B252" s="75" t="str">
        <f t="shared" si="48"/>
        <v/>
      </c>
      <c r="C252" s="96"/>
      <c r="D252" s="97"/>
      <c r="E252" s="97"/>
      <c r="F252" s="97"/>
      <c r="G252" s="97"/>
      <c r="H252" s="97"/>
      <c r="I252" s="97"/>
      <c r="J252" s="80" t="str">
        <f t="shared" si="44"/>
        <v/>
      </c>
      <c r="K252" s="80" t="str">
        <f t="shared" si="37"/>
        <v/>
      </c>
      <c r="L252" s="71" t="str">
        <f t="shared" si="41"/>
        <v/>
      </c>
      <c r="M252" s="72" t="str">
        <f t="shared" si="38"/>
        <v/>
      </c>
      <c r="N252" s="20"/>
      <c r="O252" s="97"/>
      <c r="P252" s="97"/>
      <c r="Q252" s="81" t="str">
        <f t="shared" si="49"/>
        <v/>
      </c>
      <c r="R252" s="206" t="str">
        <f t="shared" si="42"/>
        <v/>
      </c>
      <c r="S252" s="74" t="str">
        <f t="shared" si="43"/>
        <v/>
      </c>
      <c r="T252" s="72" t="str">
        <f t="shared" si="50"/>
        <v/>
      </c>
      <c r="U252" s="20"/>
      <c r="V252" s="97"/>
      <c r="W252" s="225"/>
      <c r="X252" s="51"/>
      <c r="Y252" s="52" t="str">
        <f t="shared" si="39"/>
        <v/>
      </c>
      <c r="Z252" s="52" t="str">
        <f t="shared" si="40"/>
        <v/>
      </c>
      <c r="AA252" s="51"/>
      <c r="AB252" s="51"/>
    </row>
    <row r="253" spans="2:28" x14ac:dyDescent="0.25">
      <c r="B253" s="75" t="str">
        <f t="shared" si="48"/>
        <v/>
      </c>
      <c r="C253" s="93"/>
      <c r="D253" s="94"/>
      <c r="E253" s="94"/>
      <c r="F253" s="94"/>
      <c r="G253" s="95"/>
      <c r="H253" s="95"/>
      <c r="I253" s="95"/>
      <c r="J253" s="82" t="str">
        <f t="shared" si="44"/>
        <v/>
      </c>
      <c r="K253" s="82" t="str">
        <f t="shared" si="37"/>
        <v/>
      </c>
      <c r="L253" s="76" t="str">
        <f t="shared" si="41"/>
        <v/>
      </c>
      <c r="M253" s="72" t="str">
        <f t="shared" si="38"/>
        <v/>
      </c>
      <c r="N253" s="20"/>
      <c r="O253" s="95"/>
      <c r="P253" s="95"/>
      <c r="Q253" s="83" t="str">
        <f t="shared" si="49"/>
        <v/>
      </c>
      <c r="R253" s="207" t="str">
        <f t="shared" si="42"/>
        <v/>
      </c>
      <c r="S253" s="205" t="str">
        <f t="shared" si="43"/>
        <v/>
      </c>
      <c r="T253" s="78" t="str">
        <f t="shared" si="50"/>
        <v/>
      </c>
      <c r="U253" s="20"/>
      <c r="V253" s="95"/>
      <c r="W253" s="225"/>
      <c r="X253" s="51"/>
      <c r="Y253" s="52" t="str">
        <f t="shared" si="39"/>
        <v/>
      </c>
      <c r="Z253" s="52" t="str">
        <f t="shared" si="40"/>
        <v/>
      </c>
      <c r="AA253" s="51"/>
      <c r="AB253" s="51"/>
    </row>
    <row r="254" spans="2:28" x14ac:dyDescent="0.25">
      <c r="B254" s="75" t="str">
        <f t="shared" si="48"/>
        <v/>
      </c>
      <c r="C254" s="96"/>
      <c r="D254" s="97"/>
      <c r="E254" s="97"/>
      <c r="F254" s="97"/>
      <c r="G254" s="97"/>
      <c r="H254" s="97"/>
      <c r="I254" s="97"/>
      <c r="J254" s="80" t="str">
        <f t="shared" si="44"/>
        <v/>
      </c>
      <c r="K254" s="80" t="str">
        <f t="shared" si="37"/>
        <v/>
      </c>
      <c r="L254" s="71" t="str">
        <f t="shared" si="41"/>
        <v/>
      </c>
      <c r="M254" s="72" t="str">
        <f t="shared" si="38"/>
        <v/>
      </c>
      <c r="N254" s="20"/>
      <c r="O254" s="97"/>
      <c r="P254" s="97"/>
      <c r="Q254" s="81" t="str">
        <f t="shared" si="49"/>
        <v/>
      </c>
      <c r="R254" s="206" t="str">
        <f t="shared" si="42"/>
        <v/>
      </c>
      <c r="S254" s="74" t="str">
        <f t="shared" si="43"/>
        <v/>
      </c>
      <c r="T254" s="72" t="str">
        <f t="shared" si="50"/>
        <v/>
      </c>
      <c r="U254" s="20"/>
      <c r="V254" s="97"/>
      <c r="W254" s="225"/>
      <c r="X254" s="51"/>
      <c r="Y254" s="52" t="str">
        <f t="shared" si="39"/>
        <v/>
      </c>
      <c r="Z254" s="52" t="str">
        <f t="shared" si="40"/>
        <v/>
      </c>
      <c r="AA254" s="51"/>
      <c r="AB254" s="51"/>
    </row>
    <row r="255" spans="2:28" x14ac:dyDescent="0.25">
      <c r="B255" s="75" t="str">
        <f t="shared" si="48"/>
        <v/>
      </c>
      <c r="C255" s="93"/>
      <c r="D255" s="94"/>
      <c r="E255" s="94"/>
      <c r="F255" s="94"/>
      <c r="G255" s="95"/>
      <c r="H255" s="95"/>
      <c r="I255" s="95"/>
      <c r="J255" s="82" t="str">
        <f t="shared" si="44"/>
        <v/>
      </c>
      <c r="K255" s="82" t="str">
        <f t="shared" si="37"/>
        <v/>
      </c>
      <c r="L255" s="76" t="str">
        <f t="shared" si="41"/>
        <v/>
      </c>
      <c r="M255" s="72" t="str">
        <f t="shared" si="38"/>
        <v/>
      </c>
      <c r="N255" s="20"/>
      <c r="O255" s="95"/>
      <c r="P255" s="95"/>
      <c r="Q255" s="83" t="str">
        <f t="shared" si="49"/>
        <v/>
      </c>
      <c r="R255" s="207" t="str">
        <f t="shared" si="42"/>
        <v/>
      </c>
      <c r="S255" s="205" t="str">
        <f t="shared" si="43"/>
        <v/>
      </c>
      <c r="T255" s="78" t="str">
        <f t="shared" si="50"/>
        <v/>
      </c>
      <c r="U255" s="20"/>
      <c r="V255" s="95"/>
      <c r="W255" s="225"/>
      <c r="X255" s="51"/>
      <c r="Y255" s="52" t="str">
        <f t="shared" si="39"/>
        <v/>
      </c>
      <c r="Z255" s="52" t="str">
        <f t="shared" si="40"/>
        <v/>
      </c>
      <c r="AA255" s="51"/>
      <c r="AB255" s="51"/>
    </row>
    <row r="256" spans="2:28" x14ac:dyDescent="0.25">
      <c r="B256" s="75" t="str">
        <f t="shared" si="48"/>
        <v/>
      </c>
      <c r="C256" s="96"/>
      <c r="D256" s="97"/>
      <c r="E256" s="97"/>
      <c r="F256" s="97"/>
      <c r="G256" s="97"/>
      <c r="H256" s="97"/>
      <c r="I256" s="97"/>
      <c r="J256" s="84" t="str">
        <f t="shared" si="44"/>
        <v/>
      </c>
      <c r="K256" s="84" t="str">
        <f t="shared" si="37"/>
        <v/>
      </c>
      <c r="L256" s="71" t="str">
        <f t="shared" si="41"/>
        <v/>
      </c>
      <c r="M256" s="72" t="str">
        <f t="shared" si="38"/>
        <v/>
      </c>
      <c r="N256" s="20"/>
      <c r="O256" s="97"/>
      <c r="P256" s="97"/>
      <c r="Q256" s="81" t="str">
        <f t="shared" si="49"/>
        <v/>
      </c>
      <c r="R256" s="206" t="str">
        <f t="shared" si="42"/>
        <v/>
      </c>
      <c r="S256" s="74" t="str">
        <f t="shared" si="43"/>
        <v/>
      </c>
      <c r="T256" s="72" t="str">
        <f t="shared" si="50"/>
        <v/>
      </c>
      <c r="U256" s="20"/>
      <c r="V256" s="97"/>
      <c r="W256" s="225"/>
      <c r="X256" s="51"/>
      <c r="Y256" s="52" t="str">
        <f t="shared" si="39"/>
        <v/>
      </c>
      <c r="Z256" s="52" t="str">
        <f t="shared" si="40"/>
        <v/>
      </c>
      <c r="AA256" s="51"/>
      <c r="AB256" s="51"/>
    </row>
    <row r="257" spans="2:28" x14ac:dyDescent="0.25">
      <c r="B257" s="75" t="str">
        <f t="shared" si="48"/>
        <v/>
      </c>
      <c r="C257" s="93"/>
      <c r="D257" s="94"/>
      <c r="E257" s="94"/>
      <c r="F257" s="94"/>
      <c r="G257" s="95"/>
      <c r="H257" s="95"/>
      <c r="I257" s="95"/>
      <c r="J257" s="82" t="str">
        <f t="shared" si="44"/>
        <v/>
      </c>
      <c r="K257" s="82" t="str">
        <f t="shared" si="37"/>
        <v/>
      </c>
      <c r="L257" s="76" t="str">
        <f t="shared" si="41"/>
        <v/>
      </c>
      <c r="M257" s="72" t="str">
        <f t="shared" si="38"/>
        <v/>
      </c>
      <c r="N257" s="20"/>
      <c r="O257" s="95"/>
      <c r="P257" s="95"/>
      <c r="Q257" s="83" t="str">
        <f t="shared" si="49"/>
        <v/>
      </c>
      <c r="R257" s="207" t="str">
        <f t="shared" si="42"/>
        <v/>
      </c>
      <c r="S257" s="205" t="str">
        <f t="shared" si="43"/>
        <v/>
      </c>
      <c r="T257" s="78" t="str">
        <f t="shared" si="50"/>
        <v/>
      </c>
      <c r="U257" s="20"/>
      <c r="V257" s="95"/>
      <c r="W257" s="225"/>
      <c r="X257" s="51"/>
      <c r="Y257" s="52" t="str">
        <f t="shared" si="39"/>
        <v/>
      </c>
      <c r="Z257" s="52" t="str">
        <f t="shared" si="40"/>
        <v/>
      </c>
      <c r="AA257" s="51"/>
      <c r="AB257" s="51"/>
    </row>
    <row r="258" spans="2:28" x14ac:dyDescent="0.25">
      <c r="B258" s="75" t="str">
        <f t="shared" si="48"/>
        <v/>
      </c>
      <c r="C258" s="96"/>
      <c r="D258" s="97"/>
      <c r="E258" s="97"/>
      <c r="F258" s="97"/>
      <c r="G258" s="97"/>
      <c r="H258" s="97"/>
      <c r="I258" s="97"/>
      <c r="J258" s="80" t="str">
        <f t="shared" si="44"/>
        <v/>
      </c>
      <c r="K258" s="80" t="str">
        <f t="shared" si="37"/>
        <v/>
      </c>
      <c r="L258" s="71" t="str">
        <f t="shared" si="41"/>
        <v/>
      </c>
      <c r="M258" s="72" t="str">
        <f t="shared" si="38"/>
        <v/>
      </c>
      <c r="N258" s="20"/>
      <c r="O258" s="97"/>
      <c r="P258" s="97"/>
      <c r="Q258" s="81" t="str">
        <f t="shared" si="49"/>
        <v/>
      </c>
      <c r="R258" s="206" t="str">
        <f t="shared" si="42"/>
        <v/>
      </c>
      <c r="S258" s="74" t="str">
        <f t="shared" si="43"/>
        <v/>
      </c>
      <c r="T258" s="72" t="str">
        <f t="shared" si="50"/>
        <v/>
      </c>
      <c r="U258" s="20"/>
      <c r="V258" s="97"/>
      <c r="W258" s="225"/>
      <c r="X258" s="51"/>
      <c r="Y258" s="52" t="str">
        <f t="shared" si="39"/>
        <v/>
      </c>
      <c r="Z258" s="52" t="str">
        <f t="shared" si="40"/>
        <v/>
      </c>
      <c r="AA258" s="51"/>
      <c r="AB258" s="51"/>
    </row>
    <row r="259" spans="2:28" x14ac:dyDescent="0.25">
      <c r="B259" s="75" t="str">
        <f t="shared" si="48"/>
        <v/>
      </c>
      <c r="C259" s="93"/>
      <c r="D259" s="94"/>
      <c r="E259" s="94"/>
      <c r="F259" s="94"/>
      <c r="G259" s="95"/>
      <c r="H259" s="95"/>
      <c r="I259" s="95"/>
      <c r="J259" s="82" t="str">
        <f t="shared" si="44"/>
        <v/>
      </c>
      <c r="K259" s="82" t="str">
        <f t="shared" si="37"/>
        <v/>
      </c>
      <c r="L259" s="76" t="str">
        <f t="shared" si="41"/>
        <v/>
      </c>
      <c r="M259" s="72" t="str">
        <f t="shared" si="38"/>
        <v/>
      </c>
      <c r="N259" s="20"/>
      <c r="O259" s="95"/>
      <c r="P259" s="95"/>
      <c r="Q259" s="83" t="str">
        <f t="shared" si="49"/>
        <v/>
      </c>
      <c r="R259" s="207" t="str">
        <f t="shared" si="42"/>
        <v/>
      </c>
      <c r="S259" s="205" t="str">
        <f t="shared" si="43"/>
        <v/>
      </c>
      <c r="T259" s="78" t="str">
        <f t="shared" si="50"/>
        <v/>
      </c>
      <c r="U259" s="20"/>
      <c r="V259" s="95"/>
      <c r="W259" s="225"/>
      <c r="X259" s="51"/>
      <c r="Y259" s="52" t="str">
        <f t="shared" si="39"/>
        <v/>
      </c>
      <c r="Z259" s="52" t="str">
        <f t="shared" si="40"/>
        <v/>
      </c>
      <c r="AA259" s="51"/>
      <c r="AB259" s="51"/>
    </row>
    <row r="260" spans="2:28" x14ac:dyDescent="0.25">
      <c r="B260" s="75" t="str">
        <f t="shared" si="48"/>
        <v/>
      </c>
      <c r="C260" s="96"/>
      <c r="D260" s="97"/>
      <c r="E260" s="97"/>
      <c r="F260" s="97"/>
      <c r="G260" s="97"/>
      <c r="H260" s="97"/>
      <c r="I260" s="97"/>
      <c r="J260" s="80" t="str">
        <f t="shared" si="44"/>
        <v/>
      </c>
      <c r="K260" s="80" t="str">
        <f t="shared" si="37"/>
        <v/>
      </c>
      <c r="L260" s="71" t="str">
        <f t="shared" si="41"/>
        <v/>
      </c>
      <c r="M260" s="72" t="str">
        <f t="shared" si="38"/>
        <v/>
      </c>
      <c r="N260" s="20"/>
      <c r="O260" s="97"/>
      <c r="P260" s="97"/>
      <c r="Q260" s="81" t="str">
        <f t="shared" si="49"/>
        <v/>
      </c>
      <c r="R260" s="206" t="str">
        <f t="shared" si="42"/>
        <v/>
      </c>
      <c r="S260" s="74" t="str">
        <f t="shared" si="43"/>
        <v/>
      </c>
      <c r="T260" s="72" t="str">
        <f t="shared" si="50"/>
        <v/>
      </c>
      <c r="U260" s="20"/>
      <c r="V260" s="97"/>
      <c r="W260" s="225"/>
      <c r="X260" s="51"/>
      <c r="Y260" s="52" t="str">
        <f t="shared" si="39"/>
        <v/>
      </c>
      <c r="Z260" s="52" t="str">
        <f t="shared" si="40"/>
        <v/>
      </c>
      <c r="AA260" s="51"/>
      <c r="AB260" s="51"/>
    </row>
    <row r="261" spans="2:28" x14ac:dyDescent="0.25">
      <c r="B261" s="75" t="str">
        <f t="shared" si="48"/>
        <v/>
      </c>
      <c r="C261" s="93"/>
      <c r="D261" s="94"/>
      <c r="E261" s="94"/>
      <c r="F261" s="94"/>
      <c r="G261" s="95"/>
      <c r="H261" s="95"/>
      <c r="I261" s="95"/>
      <c r="J261" s="82" t="str">
        <f t="shared" si="44"/>
        <v/>
      </c>
      <c r="K261" s="82" t="str">
        <f t="shared" si="37"/>
        <v/>
      </c>
      <c r="L261" s="76" t="str">
        <f t="shared" si="41"/>
        <v/>
      </c>
      <c r="M261" s="72" t="str">
        <f t="shared" si="38"/>
        <v/>
      </c>
      <c r="N261" s="20"/>
      <c r="O261" s="95"/>
      <c r="P261" s="95"/>
      <c r="Q261" s="83" t="str">
        <f t="shared" si="49"/>
        <v/>
      </c>
      <c r="R261" s="207" t="str">
        <f t="shared" si="42"/>
        <v/>
      </c>
      <c r="S261" s="205" t="str">
        <f t="shared" si="43"/>
        <v/>
      </c>
      <c r="T261" s="78" t="str">
        <f t="shared" si="50"/>
        <v/>
      </c>
      <c r="U261" s="20"/>
      <c r="V261" s="95"/>
      <c r="W261" s="225"/>
      <c r="X261" s="51"/>
      <c r="Y261" s="52" t="str">
        <f t="shared" si="39"/>
        <v/>
      </c>
      <c r="Z261" s="52" t="str">
        <f t="shared" si="40"/>
        <v/>
      </c>
      <c r="AA261" s="51"/>
      <c r="AB261" s="51"/>
    </row>
    <row r="262" spans="2:28" x14ac:dyDescent="0.25">
      <c r="B262" s="75" t="str">
        <f t="shared" si="48"/>
        <v/>
      </c>
      <c r="C262" s="96"/>
      <c r="D262" s="97"/>
      <c r="E262" s="97"/>
      <c r="F262" s="97"/>
      <c r="G262" s="97"/>
      <c r="H262" s="97"/>
      <c r="I262" s="97"/>
      <c r="J262" s="84" t="str">
        <f t="shared" si="44"/>
        <v/>
      </c>
      <c r="K262" s="84" t="str">
        <f t="shared" si="37"/>
        <v/>
      </c>
      <c r="L262" s="71" t="str">
        <f t="shared" si="41"/>
        <v/>
      </c>
      <c r="M262" s="72" t="str">
        <f t="shared" si="38"/>
        <v/>
      </c>
      <c r="N262" s="20"/>
      <c r="O262" s="97"/>
      <c r="P262" s="97"/>
      <c r="Q262" s="81" t="str">
        <f t="shared" si="49"/>
        <v/>
      </c>
      <c r="R262" s="206" t="str">
        <f t="shared" si="42"/>
        <v/>
      </c>
      <c r="S262" s="74" t="str">
        <f t="shared" si="43"/>
        <v/>
      </c>
      <c r="T262" s="72" t="str">
        <f t="shared" si="50"/>
        <v/>
      </c>
      <c r="U262" s="20"/>
      <c r="V262" s="97"/>
      <c r="W262" s="225"/>
      <c r="X262" s="51"/>
      <c r="Y262" s="52" t="str">
        <f t="shared" si="39"/>
        <v/>
      </c>
      <c r="Z262" s="52" t="str">
        <f t="shared" si="40"/>
        <v/>
      </c>
      <c r="AA262" s="51"/>
      <c r="AB262" s="51"/>
    </row>
    <row r="263" spans="2:28" x14ac:dyDescent="0.25">
      <c r="B263" s="75" t="str">
        <f t="shared" si="48"/>
        <v/>
      </c>
      <c r="C263" s="93"/>
      <c r="D263" s="94"/>
      <c r="E263" s="94"/>
      <c r="F263" s="94"/>
      <c r="G263" s="95"/>
      <c r="H263" s="95"/>
      <c r="I263" s="95"/>
      <c r="J263" s="82" t="str">
        <f t="shared" si="44"/>
        <v/>
      </c>
      <c r="K263" s="82" t="str">
        <f t="shared" si="37"/>
        <v/>
      </c>
      <c r="L263" s="76" t="str">
        <f t="shared" si="41"/>
        <v/>
      </c>
      <c r="M263" s="72" t="str">
        <f t="shared" si="38"/>
        <v/>
      </c>
      <c r="N263" s="20"/>
      <c r="O263" s="95"/>
      <c r="P263" s="95"/>
      <c r="Q263" s="83" t="str">
        <f t="shared" si="49"/>
        <v/>
      </c>
      <c r="R263" s="207" t="str">
        <f t="shared" si="42"/>
        <v/>
      </c>
      <c r="S263" s="205" t="str">
        <f t="shared" si="43"/>
        <v/>
      </c>
      <c r="T263" s="78" t="str">
        <f t="shared" si="50"/>
        <v/>
      </c>
      <c r="U263" s="20"/>
      <c r="V263" s="95"/>
      <c r="W263" s="225"/>
      <c r="X263" s="51"/>
      <c r="Y263" s="52" t="str">
        <f t="shared" si="39"/>
        <v/>
      </c>
      <c r="Z263" s="52" t="str">
        <f t="shared" si="40"/>
        <v/>
      </c>
      <c r="AA263" s="51"/>
      <c r="AB263" s="51"/>
    </row>
    <row r="264" spans="2:28" x14ac:dyDescent="0.25">
      <c r="B264" s="75" t="str">
        <f t="shared" si="48"/>
        <v/>
      </c>
      <c r="C264" s="96"/>
      <c r="D264" s="97"/>
      <c r="E264" s="97"/>
      <c r="F264" s="97"/>
      <c r="G264" s="97"/>
      <c r="H264" s="97"/>
      <c r="I264" s="97"/>
      <c r="J264" s="80" t="str">
        <f t="shared" si="44"/>
        <v/>
      </c>
      <c r="K264" s="80" t="str">
        <f t="shared" si="37"/>
        <v/>
      </c>
      <c r="L264" s="71" t="str">
        <f t="shared" si="41"/>
        <v/>
      </c>
      <c r="M264" s="72" t="str">
        <f t="shared" si="38"/>
        <v/>
      </c>
      <c r="N264" s="20"/>
      <c r="O264" s="97"/>
      <c r="P264" s="97"/>
      <c r="Q264" s="81" t="str">
        <f t="shared" si="49"/>
        <v/>
      </c>
      <c r="R264" s="206" t="str">
        <f t="shared" si="42"/>
        <v/>
      </c>
      <c r="S264" s="74" t="str">
        <f t="shared" si="43"/>
        <v/>
      </c>
      <c r="T264" s="72" t="str">
        <f t="shared" si="50"/>
        <v/>
      </c>
      <c r="U264" s="20"/>
      <c r="V264" s="97"/>
      <c r="W264" s="225"/>
      <c r="X264" s="51"/>
      <c r="Y264" s="52" t="str">
        <f t="shared" si="39"/>
        <v/>
      </c>
      <c r="Z264" s="52" t="str">
        <f t="shared" si="40"/>
        <v/>
      </c>
      <c r="AA264" s="51"/>
      <c r="AB264" s="51"/>
    </row>
    <row r="265" spans="2:28" x14ac:dyDescent="0.25">
      <c r="B265" s="75" t="str">
        <f t="shared" si="48"/>
        <v/>
      </c>
      <c r="C265" s="93"/>
      <c r="D265" s="94"/>
      <c r="E265" s="94"/>
      <c r="F265" s="94"/>
      <c r="G265" s="95"/>
      <c r="H265" s="95"/>
      <c r="I265" s="95"/>
      <c r="J265" s="82" t="str">
        <f t="shared" si="44"/>
        <v/>
      </c>
      <c r="K265" s="82" t="str">
        <f t="shared" ref="K265:K307" si="51">IF(C265="","",IF($C$2&lt;&gt;"Rockwell",100*((J265-G$2)/G$2),J265-$G$2))</f>
        <v/>
      </c>
      <c r="L265" s="76" t="str">
        <f t="shared" si="41"/>
        <v/>
      </c>
      <c r="M265" s="72" t="str">
        <f t="shared" ref="M265:M307" si="52">IF(E265="","",IF($C$2&lt;&gt;"Rockwell",IF(AND(J265&lt;=$Y$5,J265&gt;=$Z$5),"i.O.","n.i.O."),IF(AND(J265&lt;=$Y$5,J265&gt;=$Z$5,L265&lt;=$AA$5),"i.O.","n.i.O.")))</f>
        <v/>
      </c>
      <c r="N265" s="20"/>
      <c r="O265" s="95"/>
      <c r="P265" s="95"/>
      <c r="Q265" s="83" t="str">
        <f t="shared" si="49"/>
        <v/>
      </c>
      <c r="R265" s="207" t="str">
        <f t="shared" si="42"/>
        <v/>
      </c>
      <c r="S265" s="205" t="str">
        <f t="shared" si="43"/>
        <v/>
      </c>
      <c r="T265" s="78" t="str">
        <f t="shared" si="50"/>
        <v/>
      </c>
      <c r="U265" s="20"/>
      <c r="V265" s="95"/>
      <c r="W265" s="225"/>
      <c r="X265" s="51"/>
      <c r="Y265" s="52" t="str">
        <f t="shared" ref="Y265:Y307" si="53">IF(C265="","",$Y$5)</f>
        <v/>
      </c>
      <c r="Z265" s="52" t="str">
        <f t="shared" ref="Z265:Z307" si="54">IF(C265="","",$Z$5)</f>
        <v/>
      </c>
      <c r="AA265" s="51"/>
      <c r="AB265" s="51"/>
    </row>
    <row r="266" spans="2:28" x14ac:dyDescent="0.25">
      <c r="B266" s="75" t="str">
        <f t="shared" si="48"/>
        <v/>
      </c>
      <c r="C266" s="96"/>
      <c r="D266" s="97"/>
      <c r="E266" s="97"/>
      <c r="F266" s="97"/>
      <c r="G266" s="97"/>
      <c r="H266" s="97"/>
      <c r="I266" s="97"/>
      <c r="J266" s="80" t="str">
        <f t="shared" si="44"/>
        <v/>
      </c>
      <c r="K266" s="80" t="str">
        <f t="shared" si="51"/>
        <v/>
      </c>
      <c r="L266" s="71" t="str">
        <f t="shared" ref="L266:L306" si="55">IF(C266="","",IF($C$2&lt;&gt;"Rockwell",ROUND(IF(E266="","",100*((MAX(E266:I266)-MIN(E266:I266))/AVERAGE(E266:I266))),2),MAX(E266:I266)-MIN(E266:I266)))</f>
        <v/>
      </c>
      <c r="M266" s="72" t="str">
        <f t="shared" si="52"/>
        <v/>
      </c>
      <c r="N266" s="20"/>
      <c r="O266" s="97"/>
      <c r="P266" s="97"/>
      <c r="Q266" s="81" t="str">
        <f t="shared" si="49"/>
        <v/>
      </c>
      <c r="R266" s="206" t="str">
        <f t="shared" ref="R266:R307" si="56">IF(O266="","",ROUND((Q266-$S$2)*1000,2))</f>
        <v/>
      </c>
      <c r="S266" s="74" t="str">
        <f t="shared" si="43"/>
        <v/>
      </c>
      <c r="T266" s="72" t="str">
        <f t="shared" si="50"/>
        <v/>
      </c>
      <c r="U266" s="20"/>
      <c r="V266" s="97"/>
      <c r="W266" s="225"/>
      <c r="X266" s="51"/>
      <c r="Y266" s="52" t="str">
        <f t="shared" si="53"/>
        <v/>
      </c>
      <c r="Z266" s="52" t="str">
        <f t="shared" si="54"/>
        <v/>
      </c>
      <c r="AA266" s="51"/>
      <c r="AB266" s="51"/>
    </row>
    <row r="267" spans="2:28" x14ac:dyDescent="0.25">
      <c r="B267" s="75" t="str">
        <f t="shared" si="48"/>
        <v/>
      </c>
      <c r="C267" s="93"/>
      <c r="D267" s="94"/>
      <c r="E267" s="94"/>
      <c r="F267" s="94"/>
      <c r="G267" s="95"/>
      <c r="H267" s="95"/>
      <c r="I267" s="95"/>
      <c r="J267" s="82" t="str">
        <f t="shared" si="44"/>
        <v/>
      </c>
      <c r="K267" s="82" t="str">
        <f t="shared" si="51"/>
        <v/>
      </c>
      <c r="L267" s="76" t="str">
        <f t="shared" si="55"/>
        <v/>
      </c>
      <c r="M267" s="72" t="str">
        <f t="shared" si="52"/>
        <v/>
      </c>
      <c r="N267" s="20"/>
      <c r="O267" s="95"/>
      <c r="P267" s="95"/>
      <c r="Q267" s="83" t="str">
        <f t="shared" si="49"/>
        <v/>
      </c>
      <c r="R267" s="207" t="str">
        <f t="shared" si="56"/>
        <v/>
      </c>
      <c r="S267" s="205" t="str">
        <f t="shared" si="43"/>
        <v/>
      </c>
      <c r="T267" s="78" t="str">
        <f t="shared" si="50"/>
        <v/>
      </c>
      <c r="U267" s="20"/>
      <c r="V267" s="95"/>
      <c r="W267" s="225"/>
      <c r="X267" s="51"/>
      <c r="Y267" s="52" t="str">
        <f t="shared" si="53"/>
        <v/>
      </c>
      <c r="Z267" s="52" t="str">
        <f t="shared" si="54"/>
        <v/>
      </c>
      <c r="AA267" s="51"/>
      <c r="AB267" s="51"/>
    </row>
    <row r="268" spans="2:28" x14ac:dyDescent="0.25">
      <c r="B268" s="75" t="str">
        <f t="shared" si="48"/>
        <v/>
      </c>
      <c r="C268" s="96"/>
      <c r="D268" s="97"/>
      <c r="E268" s="97"/>
      <c r="F268" s="97"/>
      <c r="G268" s="97"/>
      <c r="H268" s="97"/>
      <c r="I268" s="97"/>
      <c r="J268" s="84" t="str">
        <f t="shared" si="44"/>
        <v/>
      </c>
      <c r="K268" s="84" t="str">
        <f t="shared" si="51"/>
        <v/>
      </c>
      <c r="L268" s="71" t="str">
        <f t="shared" si="55"/>
        <v/>
      </c>
      <c r="M268" s="72" t="str">
        <f t="shared" si="52"/>
        <v/>
      </c>
      <c r="N268" s="20"/>
      <c r="O268" s="97"/>
      <c r="P268" s="97"/>
      <c r="Q268" s="81" t="str">
        <f t="shared" si="49"/>
        <v/>
      </c>
      <c r="R268" s="206" t="str">
        <f t="shared" si="56"/>
        <v/>
      </c>
      <c r="S268" s="74" t="str">
        <f t="shared" ref="S268:S307" si="57">IF(O268="","",100*(Q268-$S$2)/$S$2)</f>
        <v/>
      </c>
      <c r="T268" s="72" t="str">
        <f t="shared" si="50"/>
        <v/>
      </c>
      <c r="U268" s="20"/>
      <c r="V268" s="97"/>
      <c r="W268" s="225"/>
      <c r="X268" s="51"/>
      <c r="Y268" s="52" t="str">
        <f t="shared" si="53"/>
        <v/>
      </c>
      <c r="Z268" s="52" t="str">
        <f t="shared" si="54"/>
        <v/>
      </c>
      <c r="AA268" s="51"/>
      <c r="AB268" s="51"/>
    </row>
    <row r="269" spans="2:28" x14ac:dyDescent="0.25">
      <c r="B269" s="75" t="str">
        <f t="shared" si="48"/>
        <v/>
      </c>
      <c r="C269" s="93"/>
      <c r="D269" s="94"/>
      <c r="E269" s="94"/>
      <c r="F269" s="94"/>
      <c r="G269" s="95"/>
      <c r="H269" s="95"/>
      <c r="I269" s="95"/>
      <c r="J269" s="82" t="str">
        <f t="shared" ref="J269:J307" si="58">IF(E269="","",ROUND(AVERAGE(E269:I269),2))</f>
        <v/>
      </c>
      <c r="K269" s="82" t="str">
        <f t="shared" si="51"/>
        <v/>
      </c>
      <c r="L269" s="76" t="str">
        <f t="shared" si="55"/>
        <v/>
      </c>
      <c r="M269" s="72" t="str">
        <f t="shared" si="52"/>
        <v/>
      </c>
      <c r="N269" s="20"/>
      <c r="O269" s="95"/>
      <c r="P269" s="95"/>
      <c r="Q269" s="83" t="str">
        <f t="shared" si="49"/>
        <v/>
      </c>
      <c r="R269" s="207" t="str">
        <f t="shared" si="56"/>
        <v/>
      </c>
      <c r="S269" s="205" t="str">
        <f t="shared" si="57"/>
        <v/>
      </c>
      <c r="T269" s="78" t="str">
        <f t="shared" si="50"/>
        <v/>
      </c>
      <c r="U269" s="20"/>
      <c r="V269" s="95"/>
      <c r="W269" s="225"/>
      <c r="X269" s="51"/>
      <c r="Y269" s="52" t="str">
        <f t="shared" si="53"/>
        <v/>
      </c>
      <c r="Z269" s="52" t="str">
        <f t="shared" si="54"/>
        <v/>
      </c>
      <c r="AA269" s="51"/>
      <c r="AB269" s="51"/>
    </row>
    <row r="270" spans="2:28" x14ac:dyDescent="0.25">
      <c r="B270" s="75" t="str">
        <f t="shared" si="48"/>
        <v/>
      </c>
      <c r="C270" s="96"/>
      <c r="D270" s="97"/>
      <c r="E270" s="97"/>
      <c r="F270" s="97"/>
      <c r="G270" s="97"/>
      <c r="H270" s="97"/>
      <c r="I270" s="97"/>
      <c r="J270" s="80" t="str">
        <f t="shared" si="58"/>
        <v/>
      </c>
      <c r="K270" s="80" t="str">
        <f t="shared" si="51"/>
        <v/>
      </c>
      <c r="L270" s="71" t="str">
        <f t="shared" si="55"/>
        <v/>
      </c>
      <c r="M270" s="72" t="str">
        <f t="shared" si="52"/>
        <v/>
      </c>
      <c r="N270" s="20"/>
      <c r="O270" s="97"/>
      <c r="P270" s="97"/>
      <c r="Q270" s="81" t="str">
        <f t="shared" si="49"/>
        <v/>
      </c>
      <c r="R270" s="206" t="str">
        <f t="shared" si="56"/>
        <v/>
      </c>
      <c r="S270" s="74" t="str">
        <f t="shared" si="57"/>
        <v/>
      </c>
      <c r="T270" s="72" t="str">
        <f t="shared" si="50"/>
        <v/>
      </c>
      <c r="U270" s="20"/>
      <c r="V270" s="97"/>
      <c r="W270" s="225"/>
      <c r="X270" s="51"/>
      <c r="Y270" s="52" t="str">
        <f t="shared" si="53"/>
        <v/>
      </c>
      <c r="Z270" s="52" t="str">
        <f t="shared" si="54"/>
        <v/>
      </c>
      <c r="AA270" s="51"/>
      <c r="AB270" s="51"/>
    </row>
    <row r="271" spans="2:28" x14ac:dyDescent="0.25">
      <c r="B271" s="75" t="str">
        <f t="shared" si="48"/>
        <v/>
      </c>
      <c r="C271" s="93"/>
      <c r="D271" s="94"/>
      <c r="E271" s="94"/>
      <c r="F271" s="94"/>
      <c r="G271" s="95"/>
      <c r="H271" s="95"/>
      <c r="I271" s="95"/>
      <c r="J271" s="82" t="str">
        <f t="shared" si="58"/>
        <v/>
      </c>
      <c r="K271" s="82" t="str">
        <f t="shared" si="51"/>
        <v/>
      </c>
      <c r="L271" s="76" t="str">
        <f t="shared" si="55"/>
        <v/>
      </c>
      <c r="M271" s="72" t="str">
        <f t="shared" si="52"/>
        <v/>
      </c>
      <c r="N271" s="20"/>
      <c r="O271" s="95"/>
      <c r="P271" s="95"/>
      <c r="Q271" s="83" t="str">
        <f t="shared" si="49"/>
        <v/>
      </c>
      <c r="R271" s="207" t="str">
        <f t="shared" si="56"/>
        <v/>
      </c>
      <c r="S271" s="205" t="str">
        <f t="shared" si="57"/>
        <v/>
      </c>
      <c r="T271" s="78" t="str">
        <f t="shared" si="50"/>
        <v/>
      </c>
      <c r="U271" s="20"/>
      <c r="V271" s="95"/>
      <c r="W271" s="225"/>
      <c r="X271" s="51"/>
      <c r="Y271" s="52" t="str">
        <f t="shared" si="53"/>
        <v/>
      </c>
      <c r="Z271" s="52" t="str">
        <f t="shared" si="54"/>
        <v/>
      </c>
      <c r="AA271" s="51"/>
      <c r="AB271" s="51"/>
    </row>
    <row r="272" spans="2:28" x14ac:dyDescent="0.25">
      <c r="B272" s="75" t="str">
        <f t="shared" si="48"/>
        <v/>
      </c>
      <c r="C272" s="96"/>
      <c r="D272" s="97"/>
      <c r="E272" s="97"/>
      <c r="F272" s="97"/>
      <c r="G272" s="97"/>
      <c r="H272" s="97"/>
      <c r="I272" s="97"/>
      <c r="J272" s="80" t="str">
        <f t="shared" si="58"/>
        <v/>
      </c>
      <c r="K272" s="80" t="str">
        <f t="shared" si="51"/>
        <v/>
      </c>
      <c r="L272" s="71" t="str">
        <f t="shared" si="55"/>
        <v/>
      </c>
      <c r="M272" s="72" t="str">
        <f t="shared" si="52"/>
        <v/>
      </c>
      <c r="N272" s="20"/>
      <c r="O272" s="97"/>
      <c r="P272" s="97"/>
      <c r="Q272" s="81" t="str">
        <f t="shared" si="49"/>
        <v/>
      </c>
      <c r="R272" s="206" t="str">
        <f t="shared" si="56"/>
        <v/>
      </c>
      <c r="S272" s="74" t="str">
        <f t="shared" si="57"/>
        <v/>
      </c>
      <c r="T272" s="72" t="str">
        <f t="shared" si="50"/>
        <v/>
      </c>
      <c r="U272" s="20"/>
      <c r="V272" s="97"/>
      <c r="W272" s="225"/>
      <c r="X272" s="51"/>
      <c r="Y272" s="52" t="str">
        <f t="shared" si="53"/>
        <v/>
      </c>
      <c r="Z272" s="52" t="str">
        <f t="shared" si="54"/>
        <v/>
      </c>
      <c r="AA272" s="51"/>
      <c r="AB272" s="51"/>
    </row>
    <row r="273" spans="2:28" x14ac:dyDescent="0.25">
      <c r="B273" s="75" t="str">
        <f t="shared" si="48"/>
        <v/>
      </c>
      <c r="C273" s="93"/>
      <c r="D273" s="94"/>
      <c r="E273" s="94"/>
      <c r="F273" s="94"/>
      <c r="G273" s="95"/>
      <c r="H273" s="95"/>
      <c r="I273" s="95"/>
      <c r="J273" s="82" t="str">
        <f t="shared" si="58"/>
        <v/>
      </c>
      <c r="K273" s="82" t="str">
        <f t="shared" si="51"/>
        <v/>
      </c>
      <c r="L273" s="76" t="str">
        <f t="shared" si="55"/>
        <v/>
      </c>
      <c r="M273" s="72" t="str">
        <f t="shared" si="52"/>
        <v/>
      </c>
      <c r="N273" s="20"/>
      <c r="O273" s="95"/>
      <c r="P273" s="95"/>
      <c r="Q273" s="83" t="str">
        <f t="shared" si="49"/>
        <v/>
      </c>
      <c r="R273" s="207" t="str">
        <f t="shared" si="56"/>
        <v/>
      </c>
      <c r="S273" s="205" t="str">
        <f t="shared" si="57"/>
        <v/>
      </c>
      <c r="T273" s="78" t="str">
        <f t="shared" si="50"/>
        <v/>
      </c>
      <c r="U273" s="20"/>
      <c r="V273" s="95"/>
      <c r="W273" s="225"/>
      <c r="X273" s="51"/>
      <c r="Y273" s="52" t="str">
        <f t="shared" si="53"/>
        <v/>
      </c>
      <c r="Z273" s="52" t="str">
        <f t="shared" si="54"/>
        <v/>
      </c>
      <c r="AA273" s="51"/>
      <c r="AB273" s="51"/>
    </row>
    <row r="274" spans="2:28" x14ac:dyDescent="0.25">
      <c r="B274" s="75" t="str">
        <f t="shared" si="48"/>
        <v/>
      </c>
      <c r="C274" s="96"/>
      <c r="D274" s="97"/>
      <c r="E274" s="97"/>
      <c r="F274" s="97"/>
      <c r="G274" s="97"/>
      <c r="H274" s="97"/>
      <c r="I274" s="97"/>
      <c r="J274" s="84" t="str">
        <f t="shared" si="58"/>
        <v/>
      </c>
      <c r="K274" s="84" t="str">
        <f t="shared" si="51"/>
        <v/>
      </c>
      <c r="L274" s="71" t="str">
        <f t="shared" si="55"/>
        <v/>
      </c>
      <c r="M274" s="72" t="str">
        <f t="shared" si="52"/>
        <v/>
      </c>
      <c r="N274" s="20"/>
      <c r="O274" s="97"/>
      <c r="P274" s="97"/>
      <c r="Q274" s="81" t="str">
        <f t="shared" si="49"/>
        <v/>
      </c>
      <c r="R274" s="206" t="str">
        <f t="shared" si="56"/>
        <v/>
      </c>
      <c r="S274" s="74" t="str">
        <f t="shared" si="57"/>
        <v/>
      </c>
      <c r="T274" s="72" t="str">
        <f t="shared" si="50"/>
        <v/>
      </c>
      <c r="U274" s="20"/>
      <c r="V274" s="97"/>
      <c r="W274" s="225"/>
      <c r="X274" s="51"/>
      <c r="Y274" s="52" t="str">
        <f t="shared" si="53"/>
        <v/>
      </c>
      <c r="Z274" s="52" t="str">
        <f t="shared" si="54"/>
        <v/>
      </c>
      <c r="AA274" s="51"/>
      <c r="AB274" s="51"/>
    </row>
    <row r="275" spans="2:28" x14ac:dyDescent="0.25">
      <c r="B275" s="75" t="str">
        <f t="shared" si="48"/>
        <v/>
      </c>
      <c r="C275" s="93"/>
      <c r="D275" s="94"/>
      <c r="E275" s="94"/>
      <c r="F275" s="94"/>
      <c r="G275" s="95"/>
      <c r="H275" s="95"/>
      <c r="I275" s="95"/>
      <c r="J275" s="82" t="str">
        <f t="shared" si="58"/>
        <v/>
      </c>
      <c r="K275" s="82" t="str">
        <f t="shared" si="51"/>
        <v/>
      </c>
      <c r="L275" s="76" t="str">
        <f t="shared" si="55"/>
        <v/>
      </c>
      <c r="M275" s="72" t="str">
        <f t="shared" si="52"/>
        <v/>
      </c>
      <c r="N275" s="20"/>
      <c r="O275" s="95"/>
      <c r="P275" s="95"/>
      <c r="Q275" s="83" t="str">
        <f t="shared" si="49"/>
        <v/>
      </c>
      <c r="R275" s="207" t="str">
        <f t="shared" si="56"/>
        <v/>
      </c>
      <c r="S275" s="205" t="str">
        <f t="shared" si="57"/>
        <v/>
      </c>
      <c r="T275" s="78" t="str">
        <f t="shared" si="50"/>
        <v/>
      </c>
      <c r="U275" s="20"/>
      <c r="V275" s="95"/>
      <c r="W275" s="225"/>
      <c r="X275" s="51"/>
      <c r="Y275" s="52" t="str">
        <f t="shared" si="53"/>
        <v/>
      </c>
      <c r="Z275" s="52" t="str">
        <f t="shared" si="54"/>
        <v/>
      </c>
      <c r="AA275" s="51"/>
      <c r="AB275" s="51"/>
    </row>
    <row r="276" spans="2:28" x14ac:dyDescent="0.25">
      <c r="B276" s="75" t="str">
        <f t="shared" si="48"/>
        <v/>
      </c>
      <c r="C276" s="96"/>
      <c r="D276" s="97"/>
      <c r="E276" s="97"/>
      <c r="F276" s="97"/>
      <c r="G276" s="97"/>
      <c r="H276" s="97"/>
      <c r="I276" s="97"/>
      <c r="J276" s="80" t="str">
        <f t="shared" si="58"/>
        <v/>
      </c>
      <c r="K276" s="80" t="str">
        <f t="shared" si="51"/>
        <v/>
      </c>
      <c r="L276" s="71" t="str">
        <f t="shared" si="55"/>
        <v/>
      </c>
      <c r="M276" s="72" t="str">
        <f t="shared" si="52"/>
        <v/>
      </c>
      <c r="N276" s="20"/>
      <c r="O276" s="97"/>
      <c r="P276" s="97"/>
      <c r="Q276" s="81" t="str">
        <f t="shared" si="49"/>
        <v/>
      </c>
      <c r="R276" s="206" t="str">
        <f t="shared" si="56"/>
        <v/>
      </c>
      <c r="S276" s="74" t="str">
        <f t="shared" si="57"/>
        <v/>
      </c>
      <c r="T276" s="72" t="str">
        <f t="shared" si="50"/>
        <v/>
      </c>
      <c r="U276" s="20"/>
      <c r="V276" s="97"/>
      <c r="W276" s="225"/>
      <c r="X276" s="51"/>
      <c r="Y276" s="52" t="str">
        <f t="shared" si="53"/>
        <v/>
      </c>
      <c r="Z276" s="52" t="str">
        <f t="shared" si="54"/>
        <v/>
      </c>
      <c r="AA276" s="51"/>
      <c r="AB276" s="51"/>
    </row>
    <row r="277" spans="2:28" x14ac:dyDescent="0.25">
      <c r="B277" s="75" t="str">
        <f t="shared" si="48"/>
        <v/>
      </c>
      <c r="C277" s="93"/>
      <c r="D277" s="94"/>
      <c r="E277" s="94"/>
      <c r="F277" s="94"/>
      <c r="G277" s="95"/>
      <c r="H277" s="95"/>
      <c r="I277" s="95"/>
      <c r="J277" s="82" t="str">
        <f t="shared" si="58"/>
        <v/>
      </c>
      <c r="K277" s="82" t="str">
        <f t="shared" si="51"/>
        <v/>
      </c>
      <c r="L277" s="76" t="str">
        <f t="shared" si="55"/>
        <v/>
      </c>
      <c r="M277" s="72" t="str">
        <f t="shared" si="52"/>
        <v/>
      </c>
      <c r="N277" s="20"/>
      <c r="O277" s="95"/>
      <c r="P277" s="95"/>
      <c r="Q277" s="83" t="str">
        <f t="shared" si="49"/>
        <v/>
      </c>
      <c r="R277" s="207" t="str">
        <f t="shared" si="56"/>
        <v/>
      </c>
      <c r="S277" s="205" t="str">
        <f t="shared" si="57"/>
        <v/>
      </c>
      <c r="T277" s="78" t="str">
        <f t="shared" si="50"/>
        <v/>
      </c>
      <c r="U277" s="20"/>
      <c r="V277" s="95"/>
      <c r="W277" s="225"/>
      <c r="X277" s="51"/>
      <c r="Y277" s="52" t="str">
        <f t="shared" si="53"/>
        <v/>
      </c>
      <c r="Z277" s="52" t="str">
        <f t="shared" si="54"/>
        <v/>
      </c>
      <c r="AA277" s="51"/>
      <c r="AB277" s="51"/>
    </row>
    <row r="278" spans="2:28" x14ac:dyDescent="0.25">
      <c r="B278" s="75" t="str">
        <f t="shared" si="48"/>
        <v/>
      </c>
      <c r="C278" s="96"/>
      <c r="D278" s="97"/>
      <c r="E278" s="97"/>
      <c r="F278" s="97"/>
      <c r="G278" s="97"/>
      <c r="H278" s="97"/>
      <c r="I278" s="97"/>
      <c r="J278" s="80" t="str">
        <f t="shared" si="58"/>
        <v/>
      </c>
      <c r="K278" s="80" t="str">
        <f t="shared" si="51"/>
        <v/>
      </c>
      <c r="L278" s="71" t="str">
        <f t="shared" si="55"/>
        <v/>
      </c>
      <c r="M278" s="72" t="str">
        <f t="shared" si="52"/>
        <v/>
      </c>
      <c r="N278" s="20"/>
      <c r="O278" s="97"/>
      <c r="P278" s="97"/>
      <c r="Q278" s="81" t="str">
        <f t="shared" si="49"/>
        <v/>
      </c>
      <c r="R278" s="206" t="str">
        <f t="shared" si="56"/>
        <v/>
      </c>
      <c r="S278" s="74" t="str">
        <f t="shared" si="57"/>
        <v/>
      </c>
      <c r="T278" s="72" t="str">
        <f t="shared" si="50"/>
        <v/>
      </c>
      <c r="U278" s="20"/>
      <c r="V278" s="97"/>
      <c r="W278" s="225"/>
      <c r="X278" s="51"/>
      <c r="Y278" s="52" t="str">
        <f t="shared" si="53"/>
        <v/>
      </c>
      <c r="Z278" s="52" t="str">
        <f t="shared" si="54"/>
        <v/>
      </c>
      <c r="AA278" s="51"/>
      <c r="AB278" s="51"/>
    </row>
    <row r="279" spans="2:28" x14ac:dyDescent="0.25">
      <c r="B279" s="75" t="str">
        <f t="shared" si="48"/>
        <v/>
      </c>
      <c r="C279" s="93"/>
      <c r="D279" s="94"/>
      <c r="E279" s="94"/>
      <c r="F279" s="94"/>
      <c r="G279" s="95"/>
      <c r="H279" s="95"/>
      <c r="I279" s="95"/>
      <c r="J279" s="82" t="str">
        <f t="shared" si="58"/>
        <v/>
      </c>
      <c r="K279" s="82" t="str">
        <f t="shared" si="51"/>
        <v/>
      </c>
      <c r="L279" s="76" t="str">
        <f t="shared" si="55"/>
        <v/>
      </c>
      <c r="M279" s="72" t="str">
        <f t="shared" si="52"/>
        <v/>
      </c>
      <c r="N279" s="20"/>
      <c r="O279" s="95"/>
      <c r="P279" s="95"/>
      <c r="Q279" s="83" t="str">
        <f t="shared" si="49"/>
        <v/>
      </c>
      <c r="R279" s="207" t="str">
        <f t="shared" si="56"/>
        <v/>
      </c>
      <c r="S279" s="205" t="str">
        <f t="shared" si="57"/>
        <v/>
      </c>
      <c r="T279" s="78" t="str">
        <f t="shared" si="50"/>
        <v/>
      </c>
      <c r="U279" s="20"/>
      <c r="V279" s="95"/>
      <c r="W279" s="225"/>
      <c r="X279" s="51"/>
      <c r="Y279" s="52" t="str">
        <f t="shared" si="53"/>
        <v/>
      </c>
      <c r="Z279" s="52" t="str">
        <f t="shared" si="54"/>
        <v/>
      </c>
      <c r="AA279" s="51"/>
      <c r="AB279" s="51"/>
    </row>
    <row r="280" spans="2:28" x14ac:dyDescent="0.25">
      <c r="B280" s="75" t="str">
        <f t="shared" si="48"/>
        <v/>
      </c>
      <c r="C280" s="96"/>
      <c r="D280" s="97"/>
      <c r="E280" s="97"/>
      <c r="F280" s="97"/>
      <c r="G280" s="97"/>
      <c r="H280" s="97"/>
      <c r="I280" s="97"/>
      <c r="J280" s="84" t="str">
        <f t="shared" si="58"/>
        <v/>
      </c>
      <c r="K280" s="84" t="str">
        <f t="shared" si="51"/>
        <v/>
      </c>
      <c r="L280" s="71" t="str">
        <f t="shared" si="55"/>
        <v/>
      </c>
      <c r="M280" s="72" t="str">
        <f t="shared" si="52"/>
        <v/>
      </c>
      <c r="N280" s="20"/>
      <c r="O280" s="97"/>
      <c r="P280" s="97"/>
      <c r="Q280" s="81" t="str">
        <f t="shared" si="49"/>
        <v/>
      </c>
      <c r="R280" s="206" t="str">
        <f t="shared" si="56"/>
        <v/>
      </c>
      <c r="S280" s="74" t="str">
        <f t="shared" si="57"/>
        <v/>
      </c>
      <c r="T280" s="72" t="str">
        <f t="shared" si="50"/>
        <v/>
      </c>
      <c r="U280" s="20"/>
      <c r="V280" s="97"/>
      <c r="W280" s="225"/>
      <c r="X280" s="51"/>
      <c r="Y280" s="52" t="str">
        <f t="shared" si="53"/>
        <v/>
      </c>
      <c r="Z280" s="52" t="str">
        <f t="shared" si="54"/>
        <v/>
      </c>
      <c r="AA280" s="51"/>
      <c r="AB280" s="51"/>
    </row>
    <row r="281" spans="2:28" x14ac:dyDescent="0.25">
      <c r="B281" s="75" t="str">
        <f t="shared" si="48"/>
        <v/>
      </c>
      <c r="C281" s="93"/>
      <c r="D281" s="94"/>
      <c r="E281" s="94"/>
      <c r="F281" s="94"/>
      <c r="G281" s="95"/>
      <c r="H281" s="95"/>
      <c r="I281" s="95"/>
      <c r="J281" s="82" t="str">
        <f t="shared" si="58"/>
        <v/>
      </c>
      <c r="K281" s="82" t="str">
        <f t="shared" si="51"/>
        <v/>
      </c>
      <c r="L281" s="76" t="str">
        <f t="shared" si="55"/>
        <v/>
      </c>
      <c r="M281" s="72" t="str">
        <f t="shared" si="52"/>
        <v/>
      </c>
      <c r="N281" s="20"/>
      <c r="O281" s="95"/>
      <c r="P281" s="95"/>
      <c r="Q281" s="83" t="str">
        <f t="shared" si="49"/>
        <v/>
      </c>
      <c r="R281" s="207" t="str">
        <f t="shared" si="56"/>
        <v/>
      </c>
      <c r="S281" s="205" t="str">
        <f t="shared" si="57"/>
        <v/>
      </c>
      <c r="T281" s="78" t="str">
        <f t="shared" si="50"/>
        <v/>
      </c>
      <c r="U281" s="20"/>
      <c r="V281" s="95"/>
      <c r="W281" s="225"/>
      <c r="X281" s="51"/>
      <c r="Y281" s="52" t="str">
        <f t="shared" si="53"/>
        <v/>
      </c>
      <c r="Z281" s="52" t="str">
        <f t="shared" si="54"/>
        <v/>
      </c>
      <c r="AA281" s="51"/>
      <c r="AB281" s="51"/>
    </row>
    <row r="282" spans="2:28" x14ac:dyDescent="0.25">
      <c r="B282" s="75" t="str">
        <f t="shared" si="48"/>
        <v/>
      </c>
      <c r="C282" s="96"/>
      <c r="D282" s="97"/>
      <c r="E282" s="97"/>
      <c r="F282" s="97"/>
      <c r="G282" s="97"/>
      <c r="H282" s="97"/>
      <c r="I282" s="97"/>
      <c r="J282" s="80" t="str">
        <f t="shared" si="58"/>
        <v/>
      </c>
      <c r="K282" s="80" t="str">
        <f t="shared" si="51"/>
        <v/>
      </c>
      <c r="L282" s="71" t="str">
        <f t="shared" si="55"/>
        <v/>
      </c>
      <c r="M282" s="72" t="str">
        <f t="shared" si="52"/>
        <v/>
      </c>
      <c r="N282" s="20"/>
      <c r="O282" s="97"/>
      <c r="P282" s="97"/>
      <c r="Q282" s="81" t="str">
        <f t="shared" si="49"/>
        <v/>
      </c>
      <c r="R282" s="206" t="str">
        <f t="shared" si="56"/>
        <v/>
      </c>
      <c r="S282" s="74" t="str">
        <f t="shared" si="57"/>
        <v/>
      </c>
      <c r="T282" s="72" t="str">
        <f t="shared" si="50"/>
        <v/>
      </c>
      <c r="U282" s="20"/>
      <c r="V282" s="97"/>
      <c r="W282" s="225"/>
      <c r="X282" s="51"/>
      <c r="Y282" s="52" t="str">
        <f t="shared" si="53"/>
        <v/>
      </c>
      <c r="Z282" s="52" t="str">
        <f t="shared" si="54"/>
        <v/>
      </c>
      <c r="AA282" s="51"/>
      <c r="AB282" s="51"/>
    </row>
    <row r="283" spans="2:28" x14ac:dyDescent="0.25">
      <c r="B283" s="75" t="str">
        <f t="shared" si="48"/>
        <v/>
      </c>
      <c r="C283" s="93"/>
      <c r="D283" s="94"/>
      <c r="E283" s="94"/>
      <c r="F283" s="94"/>
      <c r="G283" s="95"/>
      <c r="H283" s="95"/>
      <c r="I283" s="95"/>
      <c r="J283" s="82" t="str">
        <f t="shared" si="58"/>
        <v/>
      </c>
      <c r="K283" s="82" t="str">
        <f t="shared" si="51"/>
        <v/>
      </c>
      <c r="L283" s="76" t="str">
        <f t="shared" si="55"/>
        <v/>
      </c>
      <c r="M283" s="72" t="str">
        <f t="shared" si="52"/>
        <v/>
      </c>
      <c r="N283" s="20"/>
      <c r="O283" s="95"/>
      <c r="P283" s="95"/>
      <c r="Q283" s="83" t="str">
        <f t="shared" si="49"/>
        <v/>
      </c>
      <c r="R283" s="207" t="str">
        <f t="shared" si="56"/>
        <v/>
      </c>
      <c r="S283" s="205" t="str">
        <f t="shared" si="57"/>
        <v/>
      </c>
      <c r="T283" s="78" t="str">
        <f t="shared" si="50"/>
        <v/>
      </c>
      <c r="U283" s="20"/>
      <c r="V283" s="95"/>
      <c r="W283" s="225"/>
      <c r="X283" s="51"/>
      <c r="Y283" s="52" t="str">
        <f t="shared" si="53"/>
        <v/>
      </c>
      <c r="Z283" s="52" t="str">
        <f t="shared" si="54"/>
        <v/>
      </c>
      <c r="AA283" s="51"/>
      <c r="AB283" s="51"/>
    </row>
    <row r="284" spans="2:28" x14ac:dyDescent="0.25">
      <c r="B284" s="75" t="str">
        <f t="shared" si="48"/>
        <v/>
      </c>
      <c r="C284" s="96"/>
      <c r="D284" s="97"/>
      <c r="E284" s="97"/>
      <c r="F284" s="97"/>
      <c r="G284" s="97"/>
      <c r="H284" s="97"/>
      <c r="I284" s="97"/>
      <c r="J284" s="80" t="str">
        <f t="shared" si="58"/>
        <v/>
      </c>
      <c r="K284" s="80" t="str">
        <f t="shared" si="51"/>
        <v/>
      </c>
      <c r="L284" s="71" t="str">
        <f t="shared" si="55"/>
        <v/>
      </c>
      <c r="M284" s="72" t="str">
        <f t="shared" si="52"/>
        <v/>
      </c>
      <c r="N284" s="20"/>
      <c r="O284" s="97"/>
      <c r="P284" s="97"/>
      <c r="Q284" s="81" t="str">
        <f t="shared" si="49"/>
        <v/>
      </c>
      <c r="R284" s="206" t="str">
        <f t="shared" si="56"/>
        <v/>
      </c>
      <c r="S284" s="74" t="str">
        <f t="shared" si="57"/>
        <v/>
      </c>
      <c r="T284" s="72" t="str">
        <f t="shared" si="50"/>
        <v/>
      </c>
      <c r="U284" s="20"/>
      <c r="V284" s="97"/>
      <c r="W284" s="225"/>
      <c r="X284" s="51"/>
      <c r="Y284" s="52" t="str">
        <f t="shared" si="53"/>
        <v/>
      </c>
      <c r="Z284" s="52" t="str">
        <f t="shared" si="54"/>
        <v/>
      </c>
      <c r="AA284" s="51"/>
      <c r="AB284" s="51"/>
    </row>
    <row r="285" spans="2:28" x14ac:dyDescent="0.25">
      <c r="B285" s="75" t="str">
        <f t="shared" si="48"/>
        <v/>
      </c>
      <c r="C285" s="93"/>
      <c r="D285" s="94"/>
      <c r="E285" s="94"/>
      <c r="F285" s="94"/>
      <c r="G285" s="95"/>
      <c r="H285" s="95"/>
      <c r="I285" s="95"/>
      <c r="J285" s="82" t="str">
        <f t="shared" si="58"/>
        <v/>
      </c>
      <c r="K285" s="82" t="str">
        <f t="shared" si="51"/>
        <v/>
      </c>
      <c r="L285" s="76" t="str">
        <f t="shared" si="55"/>
        <v/>
      </c>
      <c r="M285" s="72" t="str">
        <f t="shared" si="52"/>
        <v/>
      </c>
      <c r="N285" s="20"/>
      <c r="O285" s="95"/>
      <c r="P285" s="95"/>
      <c r="Q285" s="83" t="str">
        <f t="shared" si="49"/>
        <v/>
      </c>
      <c r="R285" s="207" t="str">
        <f t="shared" si="56"/>
        <v/>
      </c>
      <c r="S285" s="205" t="str">
        <f t="shared" si="57"/>
        <v/>
      </c>
      <c r="T285" s="78" t="str">
        <f t="shared" si="50"/>
        <v/>
      </c>
      <c r="U285" s="20"/>
      <c r="V285" s="95"/>
      <c r="W285" s="225"/>
      <c r="X285" s="51"/>
      <c r="Y285" s="52" t="str">
        <f t="shared" si="53"/>
        <v/>
      </c>
      <c r="Z285" s="52" t="str">
        <f t="shared" si="54"/>
        <v/>
      </c>
      <c r="AA285" s="51"/>
      <c r="AB285" s="51"/>
    </row>
    <row r="286" spans="2:28" x14ac:dyDescent="0.25">
      <c r="B286" s="75" t="str">
        <f t="shared" si="48"/>
        <v/>
      </c>
      <c r="C286" s="96"/>
      <c r="D286" s="97"/>
      <c r="E286" s="97"/>
      <c r="F286" s="97"/>
      <c r="G286" s="97"/>
      <c r="H286" s="97"/>
      <c r="I286" s="97"/>
      <c r="J286" s="84" t="str">
        <f t="shared" si="58"/>
        <v/>
      </c>
      <c r="K286" s="84" t="str">
        <f t="shared" si="51"/>
        <v/>
      </c>
      <c r="L286" s="71" t="str">
        <f t="shared" si="55"/>
        <v/>
      </c>
      <c r="M286" s="72" t="str">
        <f t="shared" si="52"/>
        <v/>
      </c>
      <c r="N286" s="20"/>
      <c r="O286" s="97"/>
      <c r="P286" s="97"/>
      <c r="Q286" s="81" t="str">
        <f t="shared" si="49"/>
        <v/>
      </c>
      <c r="R286" s="206" t="str">
        <f t="shared" si="56"/>
        <v/>
      </c>
      <c r="S286" s="74" t="str">
        <f t="shared" si="57"/>
        <v/>
      </c>
      <c r="T286" s="72" t="str">
        <f t="shared" si="50"/>
        <v/>
      </c>
      <c r="U286" s="20"/>
      <c r="V286" s="97"/>
      <c r="W286" s="225"/>
      <c r="X286" s="51"/>
      <c r="Y286" s="52" t="str">
        <f t="shared" si="53"/>
        <v/>
      </c>
      <c r="Z286" s="52" t="str">
        <f t="shared" si="54"/>
        <v/>
      </c>
      <c r="AA286" s="51"/>
      <c r="AB286" s="51"/>
    </row>
    <row r="287" spans="2:28" x14ac:dyDescent="0.25">
      <c r="B287" s="75" t="str">
        <f t="shared" si="48"/>
        <v/>
      </c>
      <c r="C287" s="93"/>
      <c r="D287" s="94"/>
      <c r="E287" s="94"/>
      <c r="F287" s="94"/>
      <c r="G287" s="95"/>
      <c r="H287" s="95"/>
      <c r="I287" s="95"/>
      <c r="J287" s="82" t="str">
        <f t="shared" si="58"/>
        <v/>
      </c>
      <c r="K287" s="82" t="str">
        <f t="shared" si="51"/>
        <v/>
      </c>
      <c r="L287" s="76" t="str">
        <f t="shared" si="55"/>
        <v/>
      </c>
      <c r="M287" s="72" t="str">
        <f t="shared" si="52"/>
        <v/>
      </c>
      <c r="N287" s="20"/>
      <c r="O287" s="95"/>
      <c r="P287" s="95"/>
      <c r="Q287" s="83" t="str">
        <f t="shared" si="49"/>
        <v/>
      </c>
      <c r="R287" s="207" t="str">
        <f t="shared" si="56"/>
        <v/>
      </c>
      <c r="S287" s="205" t="str">
        <f t="shared" si="57"/>
        <v/>
      </c>
      <c r="T287" s="78" t="str">
        <f t="shared" si="50"/>
        <v/>
      </c>
      <c r="U287" s="20"/>
      <c r="V287" s="95"/>
      <c r="W287" s="225"/>
      <c r="X287" s="51"/>
      <c r="Y287" s="52" t="str">
        <f t="shared" si="53"/>
        <v/>
      </c>
      <c r="Z287" s="52" t="str">
        <f t="shared" si="54"/>
        <v/>
      </c>
      <c r="AA287" s="51"/>
      <c r="AB287" s="51"/>
    </row>
    <row r="288" spans="2:28" x14ac:dyDescent="0.25">
      <c r="B288" s="75" t="str">
        <f t="shared" si="48"/>
        <v/>
      </c>
      <c r="C288" s="96"/>
      <c r="D288" s="97"/>
      <c r="E288" s="97"/>
      <c r="F288" s="97"/>
      <c r="G288" s="97"/>
      <c r="H288" s="97"/>
      <c r="I288" s="97"/>
      <c r="J288" s="80" t="str">
        <f t="shared" si="58"/>
        <v/>
      </c>
      <c r="K288" s="80" t="str">
        <f t="shared" si="51"/>
        <v/>
      </c>
      <c r="L288" s="71" t="str">
        <f t="shared" si="55"/>
        <v/>
      </c>
      <c r="M288" s="72" t="str">
        <f t="shared" si="52"/>
        <v/>
      </c>
      <c r="N288" s="20"/>
      <c r="O288" s="97"/>
      <c r="P288" s="97"/>
      <c r="Q288" s="81" t="str">
        <f t="shared" si="49"/>
        <v/>
      </c>
      <c r="R288" s="206" t="str">
        <f t="shared" si="56"/>
        <v/>
      </c>
      <c r="S288" s="74" t="str">
        <f t="shared" si="57"/>
        <v/>
      </c>
      <c r="T288" s="72" t="str">
        <f t="shared" si="50"/>
        <v/>
      </c>
      <c r="U288" s="20"/>
      <c r="V288" s="97"/>
      <c r="W288" s="225"/>
      <c r="X288" s="51"/>
      <c r="Y288" s="52" t="str">
        <f t="shared" si="53"/>
        <v/>
      </c>
      <c r="Z288" s="52" t="str">
        <f t="shared" si="54"/>
        <v/>
      </c>
      <c r="AA288" s="51"/>
      <c r="AB288" s="51"/>
    </row>
    <row r="289" spans="2:28" x14ac:dyDescent="0.25">
      <c r="B289" s="75" t="str">
        <f t="shared" si="48"/>
        <v/>
      </c>
      <c r="C289" s="93"/>
      <c r="D289" s="94"/>
      <c r="E289" s="94"/>
      <c r="F289" s="94"/>
      <c r="G289" s="95"/>
      <c r="H289" s="95"/>
      <c r="I289" s="95"/>
      <c r="J289" s="82" t="str">
        <f t="shared" si="58"/>
        <v/>
      </c>
      <c r="K289" s="82" t="str">
        <f t="shared" si="51"/>
        <v/>
      </c>
      <c r="L289" s="76" t="str">
        <f t="shared" si="55"/>
        <v/>
      </c>
      <c r="M289" s="72" t="str">
        <f t="shared" si="52"/>
        <v/>
      </c>
      <c r="N289" s="20"/>
      <c r="O289" s="95"/>
      <c r="P289" s="95"/>
      <c r="Q289" s="83" t="str">
        <f t="shared" si="49"/>
        <v/>
      </c>
      <c r="R289" s="207" t="str">
        <f t="shared" si="56"/>
        <v/>
      </c>
      <c r="S289" s="205" t="str">
        <f t="shared" si="57"/>
        <v/>
      </c>
      <c r="T289" s="78" t="str">
        <f t="shared" si="50"/>
        <v/>
      </c>
      <c r="U289" s="20"/>
      <c r="V289" s="95"/>
      <c r="W289" s="225"/>
      <c r="X289" s="51"/>
      <c r="Y289" s="52" t="str">
        <f t="shared" si="53"/>
        <v/>
      </c>
      <c r="Z289" s="52" t="str">
        <f t="shared" si="54"/>
        <v/>
      </c>
      <c r="AA289" s="51"/>
      <c r="AB289" s="51"/>
    </row>
    <row r="290" spans="2:28" x14ac:dyDescent="0.25">
      <c r="B290" s="75" t="str">
        <f t="shared" si="48"/>
        <v/>
      </c>
      <c r="C290" s="96"/>
      <c r="D290" s="97"/>
      <c r="E290" s="97"/>
      <c r="F290" s="97"/>
      <c r="G290" s="97"/>
      <c r="H290" s="97"/>
      <c r="I290" s="97"/>
      <c r="J290" s="80" t="str">
        <f t="shared" si="58"/>
        <v/>
      </c>
      <c r="K290" s="80" t="str">
        <f t="shared" si="51"/>
        <v/>
      </c>
      <c r="L290" s="71" t="str">
        <f t="shared" si="55"/>
        <v/>
      </c>
      <c r="M290" s="72" t="str">
        <f t="shared" si="52"/>
        <v/>
      </c>
      <c r="N290" s="20"/>
      <c r="O290" s="97"/>
      <c r="P290" s="97"/>
      <c r="Q290" s="81" t="str">
        <f t="shared" si="49"/>
        <v/>
      </c>
      <c r="R290" s="206" t="str">
        <f t="shared" si="56"/>
        <v/>
      </c>
      <c r="S290" s="74" t="str">
        <f t="shared" si="57"/>
        <v/>
      </c>
      <c r="T290" s="72" t="str">
        <f t="shared" si="50"/>
        <v/>
      </c>
      <c r="U290" s="20"/>
      <c r="V290" s="97"/>
      <c r="W290" s="225"/>
      <c r="X290" s="51"/>
      <c r="Y290" s="52" t="str">
        <f t="shared" si="53"/>
        <v/>
      </c>
      <c r="Z290" s="52" t="str">
        <f t="shared" si="54"/>
        <v/>
      </c>
      <c r="AA290" s="51"/>
      <c r="AB290" s="51"/>
    </row>
    <row r="291" spans="2:28" x14ac:dyDescent="0.25">
      <c r="B291" s="75" t="str">
        <f t="shared" si="48"/>
        <v/>
      </c>
      <c r="C291" s="93"/>
      <c r="D291" s="94"/>
      <c r="E291" s="94"/>
      <c r="F291" s="94"/>
      <c r="G291" s="95"/>
      <c r="H291" s="95"/>
      <c r="I291" s="95"/>
      <c r="J291" s="82" t="str">
        <f t="shared" si="58"/>
        <v/>
      </c>
      <c r="K291" s="82" t="str">
        <f t="shared" si="51"/>
        <v/>
      </c>
      <c r="L291" s="76" t="str">
        <f t="shared" si="55"/>
        <v/>
      </c>
      <c r="M291" s="72" t="str">
        <f t="shared" si="52"/>
        <v/>
      </c>
      <c r="N291" s="20"/>
      <c r="O291" s="95"/>
      <c r="P291" s="95"/>
      <c r="Q291" s="83" t="str">
        <f t="shared" si="49"/>
        <v/>
      </c>
      <c r="R291" s="207" t="str">
        <f t="shared" si="56"/>
        <v/>
      </c>
      <c r="S291" s="205" t="str">
        <f t="shared" si="57"/>
        <v/>
      </c>
      <c r="T291" s="78" t="str">
        <f t="shared" si="50"/>
        <v/>
      </c>
      <c r="U291" s="20"/>
      <c r="V291" s="95"/>
      <c r="W291" s="225"/>
      <c r="X291" s="51"/>
      <c r="Y291" s="52" t="str">
        <f t="shared" si="53"/>
        <v/>
      </c>
      <c r="Z291" s="52" t="str">
        <f t="shared" si="54"/>
        <v/>
      </c>
      <c r="AA291" s="51"/>
      <c r="AB291" s="51"/>
    </row>
    <row r="292" spans="2:28" x14ac:dyDescent="0.25">
      <c r="B292" s="75" t="str">
        <f t="shared" si="48"/>
        <v/>
      </c>
      <c r="C292" s="96"/>
      <c r="D292" s="97"/>
      <c r="E292" s="97"/>
      <c r="F292" s="97"/>
      <c r="G292" s="97"/>
      <c r="H292" s="97"/>
      <c r="I292" s="97"/>
      <c r="J292" s="84" t="str">
        <f t="shared" si="58"/>
        <v/>
      </c>
      <c r="K292" s="84" t="str">
        <f t="shared" si="51"/>
        <v/>
      </c>
      <c r="L292" s="71" t="str">
        <f t="shared" si="55"/>
        <v/>
      </c>
      <c r="M292" s="72" t="str">
        <f t="shared" si="52"/>
        <v/>
      </c>
      <c r="N292" s="20"/>
      <c r="O292" s="97"/>
      <c r="P292" s="97"/>
      <c r="Q292" s="81" t="str">
        <f t="shared" si="49"/>
        <v/>
      </c>
      <c r="R292" s="206" t="str">
        <f t="shared" si="56"/>
        <v/>
      </c>
      <c r="S292" s="74" t="str">
        <f t="shared" si="57"/>
        <v/>
      </c>
      <c r="T292" s="72" t="str">
        <f t="shared" si="50"/>
        <v/>
      </c>
      <c r="U292" s="20"/>
      <c r="V292" s="97"/>
      <c r="W292" s="225"/>
      <c r="X292" s="51"/>
      <c r="Y292" s="52" t="str">
        <f t="shared" si="53"/>
        <v/>
      </c>
      <c r="Z292" s="52" t="str">
        <f t="shared" si="54"/>
        <v/>
      </c>
      <c r="AA292" s="51"/>
      <c r="AB292" s="51"/>
    </row>
    <row r="293" spans="2:28" x14ac:dyDescent="0.25">
      <c r="B293" s="75" t="str">
        <f t="shared" si="48"/>
        <v/>
      </c>
      <c r="C293" s="93"/>
      <c r="D293" s="94"/>
      <c r="E293" s="94"/>
      <c r="F293" s="94"/>
      <c r="G293" s="95"/>
      <c r="H293" s="95"/>
      <c r="I293" s="95"/>
      <c r="J293" s="82" t="str">
        <f t="shared" si="58"/>
        <v/>
      </c>
      <c r="K293" s="82" t="str">
        <f t="shared" si="51"/>
        <v/>
      </c>
      <c r="L293" s="76" t="str">
        <f t="shared" si="55"/>
        <v/>
      </c>
      <c r="M293" s="72" t="str">
        <f t="shared" si="52"/>
        <v/>
      </c>
      <c r="N293" s="20"/>
      <c r="O293" s="95"/>
      <c r="P293" s="95"/>
      <c r="Q293" s="83" t="str">
        <f t="shared" si="49"/>
        <v/>
      </c>
      <c r="R293" s="207" t="str">
        <f t="shared" si="56"/>
        <v/>
      </c>
      <c r="S293" s="205" t="str">
        <f t="shared" si="57"/>
        <v/>
      </c>
      <c r="T293" s="78" t="str">
        <f t="shared" si="50"/>
        <v/>
      </c>
      <c r="U293" s="20"/>
      <c r="V293" s="95"/>
      <c r="W293" s="225"/>
      <c r="X293" s="51"/>
      <c r="Y293" s="52" t="str">
        <f t="shared" si="53"/>
        <v/>
      </c>
      <c r="Z293" s="52" t="str">
        <f t="shared" si="54"/>
        <v/>
      </c>
      <c r="AA293" s="51"/>
      <c r="AB293" s="51"/>
    </row>
    <row r="294" spans="2:28" x14ac:dyDescent="0.25">
      <c r="B294" s="75" t="str">
        <f t="shared" si="48"/>
        <v/>
      </c>
      <c r="C294" s="96"/>
      <c r="D294" s="97"/>
      <c r="E294" s="97"/>
      <c r="F294" s="97"/>
      <c r="G294" s="97"/>
      <c r="H294" s="97"/>
      <c r="I294" s="97"/>
      <c r="J294" s="80" t="str">
        <f t="shared" si="58"/>
        <v/>
      </c>
      <c r="K294" s="80" t="str">
        <f t="shared" si="51"/>
        <v/>
      </c>
      <c r="L294" s="71" t="str">
        <f t="shared" si="55"/>
        <v/>
      </c>
      <c r="M294" s="72" t="str">
        <f t="shared" si="52"/>
        <v/>
      </c>
      <c r="N294" s="20"/>
      <c r="O294" s="97"/>
      <c r="P294" s="97"/>
      <c r="Q294" s="81" t="str">
        <f t="shared" si="49"/>
        <v/>
      </c>
      <c r="R294" s="206" t="str">
        <f t="shared" si="56"/>
        <v/>
      </c>
      <c r="S294" s="74" t="str">
        <f t="shared" si="57"/>
        <v/>
      </c>
      <c r="T294" s="72" t="str">
        <f t="shared" si="50"/>
        <v/>
      </c>
      <c r="U294" s="20"/>
      <c r="V294" s="97"/>
      <c r="W294" s="225"/>
      <c r="X294" s="51"/>
      <c r="Y294" s="52" t="str">
        <f t="shared" si="53"/>
        <v/>
      </c>
      <c r="Z294" s="52" t="str">
        <f t="shared" si="54"/>
        <v/>
      </c>
      <c r="AA294" s="51"/>
      <c r="AB294" s="51"/>
    </row>
    <row r="295" spans="2:28" x14ac:dyDescent="0.25">
      <c r="B295" s="75" t="str">
        <f t="shared" ref="B295:B307" si="59">IF(C295="","",B294+1)</f>
        <v/>
      </c>
      <c r="C295" s="93"/>
      <c r="D295" s="94"/>
      <c r="E295" s="94"/>
      <c r="F295" s="94"/>
      <c r="G295" s="95"/>
      <c r="H295" s="95"/>
      <c r="I295" s="95"/>
      <c r="J295" s="82" t="str">
        <f t="shared" si="58"/>
        <v/>
      </c>
      <c r="K295" s="82" t="str">
        <f t="shared" si="51"/>
        <v/>
      </c>
      <c r="L295" s="76" t="str">
        <f t="shared" si="55"/>
        <v/>
      </c>
      <c r="M295" s="72" t="str">
        <f t="shared" si="52"/>
        <v/>
      </c>
      <c r="N295" s="20"/>
      <c r="O295" s="95"/>
      <c r="P295" s="95"/>
      <c r="Q295" s="83" t="str">
        <f t="shared" si="49"/>
        <v/>
      </c>
      <c r="R295" s="207" t="str">
        <f t="shared" si="56"/>
        <v/>
      </c>
      <c r="S295" s="205" t="str">
        <f t="shared" si="57"/>
        <v/>
      </c>
      <c r="T295" s="78" t="str">
        <f t="shared" si="50"/>
        <v/>
      </c>
      <c r="U295" s="20"/>
      <c r="V295" s="95"/>
      <c r="W295" s="225"/>
      <c r="X295" s="51"/>
      <c r="Y295" s="52" t="str">
        <f t="shared" si="53"/>
        <v/>
      </c>
      <c r="Z295" s="52" t="str">
        <f t="shared" si="54"/>
        <v/>
      </c>
      <c r="AA295" s="51"/>
      <c r="AB295" s="51"/>
    </row>
    <row r="296" spans="2:28" x14ac:dyDescent="0.25">
      <c r="B296" s="75" t="str">
        <f t="shared" si="59"/>
        <v/>
      </c>
      <c r="C296" s="96"/>
      <c r="D296" s="97"/>
      <c r="E296" s="97"/>
      <c r="F296" s="97"/>
      <c r="G296" s="97"/>
      <c r="H296" s="97"/>
      <c r="I296" s="97"/>
      <c r="J296" s="80" t="str">
        <f t="shared" si="58"/>
        <v/>
      </c>
      <c r="K296" s="80" t="str">
        <f t="shared" si="51"/>
        <v/>
      </c>
      <c r="L296" s="71" t="str">
        <f t="shared" si="55"/>
        <v/>
      </c>
      <c r="M296" s="72" t="str">
        <f t="shared" si="52"/>
        <v/>
      </c>
      <c r="N296" s="20"/>
      <c r="O296" s="97"/>
      <c r="P296" s="97"/>
      <c r="Q296" s="81" t="str">
        <f t="shared" si="49"/>
        <v/>
      </c>
      <c r="R296" s="206" t="str">
        <f t="shared" si="56"/>
        <v/>
      </c>
      <c r="S296" s="74" t="str">
        <f t="shared" si="57"/>
        <v/>
      </c>
      <c r="T296" s="72" t="str">
        <f t="shared" si="50"/>
        <v/>
      </c>
      <c r="U296" s="20"/>
      <c r="V296" s="97"/>
      <c r="W296" s="225"/>
      <c r="X296" s="51"/>
      <c r="Y296" s="52" t="str">
        <f t="shared" si="53"/>
        <v/>
      </c>
      <c r="Z296" s="52" t="str">
        <f t="shared" si="54"/>
        <v/>
      </c>
      <c r="AA296" s="51"/>
      <c r="AB296" s="51"/>
    </row>
    <row r="297" spans="2:28" x14ac:dyDescent="0.25">
      <c r="B297" s="75" t="str">
        <f t="shared" si="59"/>
        <v/>
      </c>
      <c r="C297" s="93"/>
      <c r="D297" s="94"/>
      <c r="E297" s="94"/>
      <c r="F297" s="94"/>
      <c r="G297" s="95"/>
      <c r="H297" s="95"/>
      <c r="I297" s="95"/>
      <c r="J297" s="82" t="str">
        <f t="shared" si="58"/>
        <v/>
      </c>
      <c r="K297" s="82" t="str">
        <f t="shared" si="51"/>
        <v/>
      </c>
      <c r="L297" s="76" t="str">
        <f t="shared" si="55"/>
        <v/>
      </c>
      <c r="M297" s="72" t="str">
        <f t="shared" si="52"/>
        <v/>
      </c>
      <c r="N297" s="20"/>
      <c r="O297" s="95"/>
      <c r="P297" s="95"/>
      <c r="Q297" s="83" t="str">
        <f t="shared" si="49"/>
        <v/>
      </c>
      <c r="R297" s="207" t="str">
        <f t="shared" si="56"/>
        <v/>
      </c>
      <c r="S297" s="205" t="str">
        <f t="shared" si="57"/>
        <v/>
      </c>
      <c r="T297" s="78" t="str">
        <f t="shared" si="50"/>
        <v/>
      </c>
      <c r="U297" s="20"/>
      <c r="V297" s="95"/>
      <c r="W297" s="225"/>
      <c r="X297" s="51"/>
      <c r="Y297" s="52" t="str">
        <f t="shared" si="53"/>
        <v/>
      </c>
      <c r="Z297" s="52" t="str">
        <f t="shared" si="54"/>
        <v/>
      </c>
      <c r="AA297" s="51"/>
      <c r="AB297" s="51"/>
    </row>
    <row r="298" spans="2:28" x14ac:dyDescent="0.25">
      <c r="B298" s="75" t="str">
        <f t="shared" si="59"/>
        <v/>
      </c>
      <c r="C298" s="96"/>
      <c r="D298" s="97"/>
      <c r="E298" s="97"/>
      <c r="F298" s="97"/>
      <c r="G298" s="97"/>
      <c r="H298" s="97"/>
      <c r="I298" s="97"/>
      <c r="J298" s="84" t="str">
        <f t="shared" si="58"/>
        <v/>
      </c>
      <c r="K298" s="84" t="str">
        <f t="shared" si="51"/>
        <v/>
      </c>
      <c r="L298" s="71" t="str">
        <f t="shared" si="55"/>
        <v/>
      </c>
      <c r="M298" s="72" t="str">
        <f t="shared" si="52"/>
        <v/>
      </c>
      <c r="N298" s="20"/>
      <c r="O298" s="97"/>
      <c r="P298" s="97"/>
      <c r="Q298" s="81" t="str">
        <f t="shared" si="49"/>
        <v/>
      </c>
      <c r="R298" s="206" t="str">
        <f t="shared" si="56"/>
        <v/>
      </c>
      <c r="S298" s="74" t="str">
        <f t="shared" si="57"/>
        <v/>
      </c>
      <c r="T298" s="72" t="str">
        <f t="shared" si="50"/>
        <v/>
      </c>
      <c r="U298" s="20"/>
      <c r="V298" s="97"/>
      <c r="W298" s="225"/>
      <c r="X298" s="51"/>
      <c r="Y298" s="52" t="str">
        <f t="shared" si="53"/>
        <v/>
      </c>
      <c r="Z298" s="52" t="str">
        <f t="shared" si="54"/>
        <v/>
      </c>
      <c r="AA298" s="51"/>
      <c r="AB298" s="51"/>
    </row>
    <row r="299" spans="2:28" x14ac:dyDescent="0.25">
      <c r="B299" s="75" t="str">
        <f t="shared" si="59"/>
        <v/>
      </c>
      <c r="C299" s="93"/>
      <c r="D299" s="94"/>
      <c r="E299" s="94"/>
      <c r="F299" s="94"/>
      <c r="G299" s="95"/>
      <c r="H299" s="95"/>
      <c r="I299" s="95"/>
      <c r="J299" s="82" t="str">
        <f t="shared" si="58"/>
        <v/>
      </c>
      <c r="K299" s="82" t="str">
        <f t="shared" si="51"/>
        <v/>
      </c>
      <c r="L299" s="76" t="str">
        <f t="shared" si="55"/>
        <v/>
      </c>
      <c r="M299" s="72" t="str">
        <f t="shared" si="52"/>
        <v/>
      </c>
      <c r="N299" s="20"/>
      <c r="O299" s="95"/>
      <c r="P299" s="95"/>
      <c r="Q299" s="83" t="str">
        <f t="shared" si="49"/>
        <v/>
      </c>
      <c r="R299" s="207" t="str">
        <f t="shared" si="56"/>
        <v/>
      </c>
      <c r="S299" s="205" t="str">
        <f t="shared" si="57"/>
        <v/>
      </c>
      <c r="T299" s="78" t="str">
        <f t="shared" si="50"/>
        <v/>
      </c>
      <c r="U299" s="20"/>
      <c r="V299" s="95"/>
      <c r="W299" s="225"/>
      <c r="X299" s="51"/>
      <c r="Y299" s="52" t="str">
        <f t="shared" si="53"/>
        <v/>
      </c>
      <c r="Z299" s="52" t="str">
        <f t="shared" si="54"/>
        <v/>
      </c>
      <c r="AA299" s="51"/>
      <c r="AB299" s="51"/>
    </row>
    <row r="300" spans="2:28" x14ac:dyDescent="0.25">
      <c r="B300" s="75" t="str">
        <f t="shared" si="59"/>
        <v/>
      </c>
      <c r="C300" s="96"/>
      <c r="D300" s="97"/>
      <c r="E300" s="97"/>
      <c r="F300" s="97"/>
      <c r="G300" s="97"/>
      <c r="H300" s="97"/>
      <c r="I300" s="97"/>
      <c r="J300" s="80" t="str">
        <f t="shared" si="58"/>
        <v/>
      </c>
      <c r="K300" s="80" t="str">
        <f t="shared" si="51"/>
        <v/>
      </c>
      <c r="L300" s="71" t="str">
        <f t="shared" si="55"/>
        <v/>
      </c>
      <c r="M300" s="72" t="str">
        <f t="shared" si="52"/>
        <v/>
      </c>
      <c r="N300" s="20"/>
      <c r="O300" s="97"/>
      <c r="P300" s="97"/>
      <c r="Q300" s="81" t="str">
        <f t="shared" si="49"/>
        <v/>
      </c>
      <c r="R300" s="206" t="str">
        <f t="shared" si="56"/>
        <v/>
      </c>
      <c r="S300" s="74" t="str">
        <f t="shared" si="57"/>
        <v/>
      </c>
      <c r="T300" s="72" t="str">
        <f t="shared" si="50"/>
        <v/>
      </c>
      <c r="U300" s="20"/>
      <c r="V300" s="97"/>
      <c r="W300" s="225"/>
      <c r="X300" s="51"/>
      <c r="Y300" s="52" t="str">
        <f t="shared" si="53"/>
        <v/>
      </c>
      <c r="Z300" s="52" t="str">
        <f t="shared" si="54"/>
        <v/>
      </c>
      <c r="AA300" s="51"/>
      <c r="AB300" s="51"/>
    </row>
    <row r="301" spans="2:28" x14ac:dyDescent="0.25">
      <c r="B301" s="75" t="str">
        <f t="shared" si="59"/>
        <v/>
      </c>
      <c r="C301" s="93"/>
      <c r="D301" s="94"/>
      <c r="E301" s="94"/>
      <c r="F301" s="94"/>
      <c r="G301" s="95"/>
      <c r="H301" s="95"/>
      <c r="I301" s="95"/>
      <c r="J301" s="82" t="str">
        <f t="shared" si="58"/>
        <v/>
      </c>
      <c r="K301" s="82" t="str">
        <f t="shared" si="51"/>
        <v/>
      </c>
      <c r="L301" s="76" t="str">
        <f t="shared" si="55"/>
        <v/>
      </c>
      <c r="M301" s="72" t="str">
        <f t="shared" si="52"/>
        <v/>
      </c>
      <c r="N301" s="20"/>
      <c r="O301" s="95"/>
      <c r="P301" s="95"/>
      <c r="Q301" s="83" t="str">
        <f t="shared" si="49"/>
        <v/>
      </c>
      <c r="R301" s="207" t="str">
        <f t="shared" si="56"/>
        <v/>
      </c>
      <c r="S301" s="205" t="str">
        <f t="shared" si="57"/>
        <v/>
      </c>
      <c r="T301" s="78" t="str">
        <f t="shared" si="50"/>
        <v/>
      </c>
      <c r="U301" s="20"/>
      <c r="V301" s="95"/>
      <c r="W301" s="225"/>
      <c r="X301" s="51"/>
      <c r="Y301" s="52" t="str">
        <f t="shared" si="53"/>
        <v/>
      </c>
      <c r="Z301" s="52" t="str">
        <f t="shared" si="54"/>
        <v/>
      </c>
      <c r="AA301" s="51"/>
      <c r="AB301" s="51"/>
    </row>
    <row r="302" spans="2:28" x14ac:dyDescent="0.25">
      <c r="B302" s="75" t="str">
        <f t="shared" si="59"/>
        <v/>
      </c>
      <c r="C302" s="96"/>
      <c r="D302" s="97"/>
      <c r="E302" s="97"/>
      <c r="F302" s="97"/>
      <c r="G302" s="97"/>
      <c r="H302" s="97"/>
      <c r="I302" s="97"/>
      <c r="J302" s="80" t="str">
        <f t="shared" si="58"/>
        <v/>
      </c>
      <c r="K302" s="80" t="str">
        <f t="shared" si="51"/>
        <v/>
      </c>
      <c r="L302" s="71" t="str">
        <f t="shared" si="55"/>
        <v/>
      </c>
      <c r="M302" s="72" t="str">
        <f t="shared" si="52"/>
        <v/>
      </c>
      <c r="N302" s="20"/>
      <c r="O302" s="97"/>
      <c r="P302" s="97"/>
      <c r="Q302" s="81" t="str">
        <f t="shared" si="49"/>
        <v/>
      </c>
      <c r="R302" s="206" t="str">
        <f t="shared" si="56"/>
        <v/>
      </c>
      <c r="S302" s="74" t="str">
        <f t="shared" si="57"/>
        <v/>
      </c>
      <c r="T302" s="72" t="str">
        <f t="shared" si="50"/>
        <v/>
      </c>
      <c r="U302" s="20"/>
      <c r="V302" s="97"/>
      <c r="W302" s="225"/>
      <c r="X302" s="51"/>
      <c r="Y302" s="52" t="str">
        <f t="shared" si="53"/>
        <v/>
      </c>
      <c r="Z302" s="52" t="str">
        <f t="shared" si="54"/>
        <v/>
      </c>
      <c r="AA302" s="51"/>
      <c r="AB302" s="51"/>
    </row>
    <row r="303" spans="2:28" x14ac:dyDescent="0.25">
      <c r="B303" s="75" t="str">
        <f t="shared" si="59"/>
        <v/>
      </c>
      <c r="C303" s="93"/>
      <c r="D303" s="94"/>
      <c r="E303" s="94"/>
      <c r="F303" s="94"/>
      <c r="G303" s="95"/>
      <c r="H303" s="95"/>
      <c r="I303" s="95"/>
      <c r="J303" s="82" t="str">
        <f t="shared" si="58"/>
        <v/>
      </c>
      <c r="K303" s="82" t="str">
        <f t="shared" si="51"/>
        <v/>
      </c>
      <c r="L303" s="76" t="str">
        <f t="shared" si="55"/>
        <v/>
      </c>
      <c r="M303" s="72" t="str">
        <f t="shared" si="52"/>
        <v/>
      </c>
      <c r="N303" s="20"/>
      <c r="O303" s="95"/>
      <c r="P303" s="95"/>
      <c r="Q303" s="83" t="str">
        <f t="shared" si="49"/>
        <v/>
      </c>
      <c r="R303" s="207" t="str">
        <f t="shared" si="56"/>
        <v/>
      </c>
      <c r="S303" s="205" t="str">
        <f t="shared" si="57"/>
        <v/>
      </c>
      <c r="T303" s="78" t="str">
        <f t="shared" si="50"/>
        <v/>
      </c>
      <c r="U303" s="20"/>
      <c r="V303" s="95"/>
      <c r="W303" s="225"/>
      <c r="X303" s="51"/>
      <c r="Y303" s="52" t="str">
        <f t="shared" si="53"/>
        <v/>
      </c>
      <c r="Z303" s="52" t="str">
        <f t="shared" si="54"/>
        <v/>
      </c>
      <c r="AA303" s="51"/>
      <c r="AB303" s="51"/>
    </row>
    <row r="304" spans="2:28" x14ac:dyDescent="0.25">
      <c r="B304" s="75" t="str">
        <f t="shared" si="59"/>
        <v/>
      </c>
      <c r="C304" s="96"/>
      <c r="D304" s="97"/>
      <c r="E304" s="97"/>
      <c r="F304" s="97"/>
      <c r="G304" s="97"/>
      <c r="H304" s="97"/>
      <c r="I304" s="97"/>
      <c r="J304" s="84" t="str">
        <f t="shared" si="58"/>
        <v/>
      </c>
      <c r="K304" s="84" t="str">
        <f t="shared" si="51"/>
        <v/>
      </c>
      <c r="L304" s="71" t="str">
        <f t="shared" si="55"/>
        <v/>
      </c>
      <c r="M304" s="72" t="str">
        <f t="shared" si="52"/>
        <v/>
      </c>
      <c r="N304" s="20"/>
      <c r="O304" s="97"/>
      <c r="P304" s="97"/>
      <c r="Q304" s="81" t="str">
        <f t="shared" si="49"/>
        <v/>
      </c>
      <c r="R304" s="206" t="str">
        <f t="shared" si="56"/>
        <v/>
      </c>
      <c r="S304" s="74" t="str">
        <f t="shared" si="57"/>
        <v/>
      </c>
      <c r="T304" s="72" t="str">
        <f t="shared" si="50"/>
        <v/>
      </c>
      <c r="U304" s="20"/>
      <c r="V304" s="97"/>
      <c r="W304" s="225"/>
      <c r="X304" s="51"/>
      <c r="Y304" s="52" t="str">
        <f t="shared" si="53"/>
        <v/>
      </c>
      <c r="Z304" s="52" t="str">
        <f t="shared" si="54"/>
        <v/>
      </c>
      <c r="AA304" s="51"/>
      <c r="AB304" s="51"/>
    </row>
    <row r="305" spans="2:28" x14ac:dyDescent="0.25">
      <c r="B305" s="75" t="str">
        <f t="shared" si="59"/>
        <v/>
      </c>
      <c r="C305" s="93"/>
      <c r="D305" s="94"/>
      <c r="E305" s="94"/>
      <c r="F305" s="94"/>
      <c r="G305" s="95"/>
      <c r="H305" s="95"/>
      <c r="I305" s="95"/>
      <c r="J305" s="82" t="str">
        <f t="shared" si="58"/>
        <v/>
      </c>
      <c r="K305" s="82" t="str">
        <f t="shared" si="51"/>
        <v/>
      </c>
      <c r="L305" s="76" t="str">
        <f t="shared" si="55"/>
        <v/>
      </c>
      <c r="M305" s="72" t="str">
        <f t="shared" si="52"/>
        <v/>
      </c>
      <c r="N305" s="20"/>
      <c r="O305" s="95"/>
      <c r="P305" s="95"/>
      <c r="Q305" s="83" t="str">
        <f t="shared" si="49"/>
        <v/>
      </c>
      <c r="R305" s="207" t="str">
        <f t="shared" si="56"/>
        <v/>
      </c>
      <c r="S305" s="205" t="str">
        <f t="shared" si="57"/>
        <v/>
      </c>
      <c r="T305" s="78" t="str">
        <f t="shared" si="50"/>
        <v/>
      </c>
      <c r="U305" s="20"/>
      <c r="V305" s="95"/>
      <c r="W305" s="225"/>
      <c r="X305" s="51"/>
      <c r="Y305" s="52" t="str">
        <f t="shared" si="53"/>
        <v/>
      </c>
      <c r="Z305" s="52" t="str">
        <f t="shared" si="54"/>
        <v/>
      </c>
      <c r="AA305" s="51"/>
      <c r="AB305" s="51"/>
    </row>
    <row r="306" spans="2:28" x14ac:dyDescent="0.25">
      <c r="B306" s="75" t="str">
        <f t="shared" si="59"/>
        <v/>
      </c>
      <c r="C306" s="96"/>
      <c r="D306" s="97"/>
      <c r="E306" s="97"/>
      <c r="F306" s="97"/>
      <c r="G306" s="97"/>
      <c r="H306" s="97"/>
      <c r="I306" s="97"/>
      <c r="J306" s="80" t="str">
        <f t="shared" si="58"/>
        <v/>
      </c>
      <c r="K306" s="80" t="str">
        <f t="shared" si="51"/>
        <v/>
      </c>
      <c r="L306" s="71" t="str">
        <f t="shared" si="55"/>
        <v/>
      </c>
      <c r="M306" s="72" t="str">
        <f t="shared" si="52"/>
        <v/>
      </c>
      <c r="N306" s="20"/>
      <c r="O306" s="97"/>
      <c r="P306" s="97"/>
      <c r="Q306" s="81" t="str">
        <f t="shared" ref="Q306:Q307" si="60">IF(O306="","",AVERAGE(O306:P306))</f>
        <v/>
      </c>
      <c r="R306" s="206" t="str">
        <f t="shared" si="56"/>
        <v/>
      </c>
      <c r="S306" s="74" t="str">
        <f t="shared" si="57"/>
        <v/>
      </c>
      <c r="T306" s="72" t="str">
        <f t="shared" ref="T306:T307" si="61">IF(O306="","",IF(ABS(R306)&lt;=0.001,"i.O.",IF(ABS(S306)&lt;=1.25,"i.O.","n.i.O.")))</f>
        <v/>
      </c>
      <c r="U306" s="20"/>
      <c r="V306" s="97"/>
      <c r="W306" s="225"/>
      <c r="X306" s="51"/>
      <c r="Y306" s="52" t="str">
        <f t="shared" si="53"/>
        <v/>
      </c>
      <c r="Z306" s="52" t="str">
        <f t="shared" si="54"/>
        <v/>
      </c>
      <c r="AA306" s="51"/>
      <c r="AB306" s="51"/>
    </row>
    <row r="307" spans="2:28" x14ac:dyDescent="0.25">
      <c r="B307" s="85" t="str">
        <f t="shared" si="59"/>
        <v/>
      </c>
      <c r="C307" s="93"/>
      <c r="D307" s="94"/>
      <c r="E307" s="94"/>
      <c r="F307" s="94"/>
      <c r="G307" s="95"/>
      <c r="H307" s="95"/>
      <c r="I307" s="95"/>
      <c r="J307" s="82" t="str">
        <f t="shared" si="58"/>
        <v/>
      </c>
      <c r="K307" s="82" t="str">
        <f t="shared" si="51"/>
        <v/>
      </c>
      <c r="L307" s="71" t="str">
        <f>IF(C307="","",IF($C$2&lt;&gt;"Rockwell",ROUND(IF(E307="","",100*((MAX(E307:I307)-MIN(E307:I307))/AVERAGE(E307:I307))),2),MAX(E307:I307)-MIN(E307:I307)))</f>
        <v/>
      </c>
      <c r="M307" s="72" t="str">
        <f t="shared" si="52"/>
        <v/>
      </c>
      <c r="N307" s="20"/>
      <c r="O307" s="95"/>
      <c r="P307" s="95"/>
      <c r="Q307" s="83" t="str">
        <f t="shared" si="60"/>
        <v/>
      </c>
      <c r="R307" s="207" t="str">
        <f t="shared" si="56"/>
        <v/>
      </c>
      <c r="S307" s="205" t="str">
        <f t="shared" si="57"/>
        <v/>
      </c>
      <c r="T307" s="78" t="str">
        <f t="shared" si="61"/>
        <v/>
      </c>
      <c r="U307" s="20"/>
      <c r="V307" s="95"/>
      <c r="W307" s="225"/>
      <c r="X307" s="51"/>
      <c r="Y307" s="52" t="str">
        <f t="shared" si="53"/>
        <v/>
      </c>
      <c r="Z307" s="52" t="str">
        <f t="shared" si="54"/>
        <v/>
      </c>
      <c r="AA307" s="51"/>
      <c r="AB307" s="51"/>
    </row>
    <row r="308" spans="2:28" s="19" customFormat="1" x14ac:dyDescent="0.25">
      <c r="C308" s="86"/>
      <c r="K308" s="87"/>
      <c r="L308" s="88"/>
      <c r="M308" s="89"/>
      <c r="R308" s="90"/>
      <c r="S308" s="87"/>
      <c r="W308" s="226"/>
      <c r="X308" s="69"/>
      <c r="Y308" s="69"/>
      <c r="Z308" s="69"/>
      <c r="AA308" s="69"/>
      <c r="AB308" s="69"/>
    </row>
    <row r="309" spans="2:28" s="19" customFormat="1" x14ac:dyDescent="0.25">
      <c r="C309" s="86"/>
      <c r="K309" s="87"/>
      <c r="L309" s="88"/>
      <c r="M309" s="89"/>
      <c r="R309" s="90"/>
      <c r="S309" s="87"/>
      <c r="W309" s="226"/>
    </row>
    <row r="310" spans="2:28" s="19" customFormat="1" x14ac:dyDescent="0.25">
      <c r="C310" s="86"/>
      <c r="K310" s="87"/>
      <c r="L310" s="88"/>
      <c r="M310" s="89"/>
      <c r="R310" s="90"/>
      <c r="S310" s="87"/>
      <c r="W310" s="226"/>
    </row>
    <row r="311" spans="2:28" s="19" customFormat="1" x14ac:dyDescent="0.25">
      <c r="C311" s="86"/>
      <c r="K311" s="87"/>
      <c r="L311" s="88"/>
      <c r="M311" s="89"/>
      <c r="R311" s="90"/>
      <c r="S311" s="87"/>
      <c r="W311" s="226"/>
    </row>
    <row r="312" spans="2:28" s="19" customFormat="1" x14ac:dyDescent="0.25">
      <c r="C312" s="86"/>
      <c r="K312" s="87"/>
      <c r="L312" s="88"/>
      <c r="M312" s="89"/>
      <c r="R312" s="90"/>
      <c r="S312" s="87"/>
      <c r="W312" s="226"/>
    </row>
    <row r="313" spans="2:28" s="19" customFormat="1" x14ac:dyDescent="0.25">
      <c r="C313" s="86"/>
      <c r="K313" s="87"/>
      <c r="L313" s="88"/>
      <c r="M313" s="89"/>
      <c r="R313" s="90"/>
      <c r="S313" s="87"/>
      <c r="W313" s="226"/>
    </row>
    <row r="314" spans="2:28" s="19" customFormat="1" x14ac:dyDescent="0.25">
      <c r="C314" s="86"/>
      <c r="K314" s="87"/>
      <c r="L314" s="88"/>
      <c r="M314" s="89"/>
      <c r="R314" s="90"/>
      <c r="S314" s="87"/>
      <c r="W314" s="226"/>
    </row>
    <row r="315" spans="2:28" s="19" customFormat="1" x14ac:dyDescent="0.25">
      <c r="C315" s="86"/>
      <c r="K315" s="87"/>
      <c r="L315" s="88"/>
      <c r="M315" s="89"/>
      <c r="R315" s="90"/>
      <c r="S315" s="87"/>
      <c r="W315" s="226"/>
    </row>
    <row r="316" spans="2:28" s="19" customFormat="1" x14ac:dyDescent="0.25">
      <c r="C316" s="86"/>
      <c r="K316" s="87"/>
      <c r="L316" s="88"/>
      <c r="M316" s="89"/>
      <c r="R316" s="90"/>
      <c r="S316" s="87"/>
      <c r="W316" s="226"/>
    </row>
    <row r="317" spans="2:28" s="19" customFormat="1" x14ac:dyDescent="0.25">
      <c r="C317" s="86"/>
      <c r="K317" s="87"/>
      <c r="L317" s="88"/>
      <c r="M317" s="89"/>
      <c r="R317" s="90"/>
      <c r="S317" s="87"/>
      <c r="W317" s="226"/>
    </row>
    <row r="318" spans="2:28" s="19" customFormat="1" x14ac:dyDescent="0.25">
      <c r="C318" s="86"/>
      <c r="K318" s="87"/>
      <c r="L318" s="88"/>
      <c r="M318" s="89"/>
      <c r="R318" s="90"/>
      <c r="S318" s="87"/>
      <c r="W318" s="226"/>
    </row>
    <row r="319" spans="2:28" s="19" customFormat="1" x14ac:dyDescent="0.25">
      <c r="C319" s="86"/>
      <c r="K319" s="87"/>
      <c r="L319" s="88"/>
      <c r="M319" s="89"/>
      <c r="R319" s="90"/>
      <c r="S319" s="87"/>
      <c r="W319" s="226"/>
    </row>
    <row r="320" spans="2:28" s="19" customFormat="1" x14ac:dyDescent="0.25">
      <c r="C320" s="86"/>
      <c r="K320" s="87"/>
      <c r="L320" s="88"/>
      <c r="M320" s="89"/>
      <c r="R320" s="90"/>
      <c r="S320" s="87"/>
      <c r="W320" s="226"/>
    </row>
    <row r="321" spans="3:23" s="19" customFormat="1" x14ac:dyDescent="0.25">
      <c r="C321" s="86"/>
      <c r="K321" s="87"/>
      <c r="L321" s="88"/>
      <c r="M321" s="89"/>
      <c r="R321" s="90"/>
      <c r="S321" s="87"/>
      <c r="W321" s="226"/>
    </row>
    <row r="322" spans="3:23" s="19" customFormat="1" x14ac:dyDescent="0.25">
      <c r="C322" s="86"/>
      <c r="K322" s="87"/>
      <c r="L322" s="88"/>
      <c r="M322" s="89"/>
      <c r="R322" s="90"/>
      <c r="S322" s="87"/>
      <c r="W322" s="226"/>
    </row>
    <row r="323" spans="3:23" s="19" customFormat="1" x14ac:dyDescent="0.25">
      <c r="C323" s="86"/>
      <c r="K323" s="87"/>
      <c r="L323" s="88"/>
      <c r="M323" s="89"/>
      <c r="R323" s="90"/>
      <c r="S323" s="87"/>
      <c r="W323" s="226"/>
    </row>
    <row r="324" spans="3:23" s="19" customFormat="1" x14ac:dyDescent="0.25">
      <c r="C324" s="86"/>
      <c r="K324" s="87"/>
      <c r="L324" s="88"/>
      <c r="M324" s="89"/>
      <c r="R324" s="90"/>
      <c r="S324" s="87"/>
      <c r="W324" s="226"/>
    </row>
    <row r="325" spans="3:23" s="19" customFormat="1" x14ac:dyDescent="0.25">
      <c r="C325" s="86"/>
      <c r="K325" s="87"/>
      <c r="L325" s="88"/>
      <c r="M325" s="89"/>
      <c r="R325" s="90"/>
      <c r="S325" s="87"/>
      <c r="W325" s="226"/>
    </row>
    <row r="326" spans="3:23" s="19" customFormat="1" x14ac:dyDescent="0.25">
      <c r="C326" s="86"/>
      <c r="K326" s="87"/>
      <c r="L326" s="88"/>
      <c r="M326" s="89"/>
      <c r="R326" s="90"/>
      <c r="S326" s="87"/>
      <c r="W326" s="226"/>
    </row>
    <row r="327" spans="3:23" s="19" customFormat="1" x14ac:dyDescent="0.25">
      <c r="C327" s="86"/>
      <c r="K327" s="87"/>
      <c r="L327" s="88"/>
      <c r="M327" s="89"/>
      <c r="R327" s="90"/>
      <c r="S327" s="87"/>
      <c r="W327" s="226"/>
    </row>
    <row r="328" spans="3:23" s="19" customFormat="1" x14ac:dyDescent="0.25">
      <c r="C328" s="86"/>
      <c r="K328" s="87"/>
      <c r="L328" s="88"/>
      <c r="M328" s="89"/>
      <c r="R328" s="90"/>
      <c r="S328" s="87"/>
      <c r="W328" s="226"/>
    </row>
    <row r="329" spans="3:23" s="19" customFormat="1" x14ac:dyDescent="0.25">
      <c r="C329" s="86"/>
      <c r="K329" s="87"/>
      <c r="L329" s="88"/>
      <c r="M329" s="89"/>
      <c r="R329" s="90"/>
      <c r="S329" s="87"/>
      <c r="W329" s="226"/>
    </row>
    <row r="330" spans="3:23" s="19" customFormat="1" x14ac:dyDescent="0.25">
      <c r="C330" s="86"/>
      <c r="K330" s="87"/>
      <c r="L330" s="88"/>
      <c r="M330" s="89"/>
      <c r="R330" s="90"/>
      <c r="S330" s="87"/>
      <c r="W330" s="226"/>
    </row>
    <row r="331" spans="3:23" s="19" customFormat="1" x14ac:dyDescent="0.25">
      <c r="C331" s="86"/>
      <c r="K331" s="87"/>
      <c r="L331" s="88"/>
      <c r="M331" s="89"/>
      <c r="R331" s="90"/>
      <c r="S331" s="87"/>
      <c r="W331" s="226"/>
    </row>
    <row r="332" spans="3:23" s="19" customFormat="1" x14ac:dyDescent="0.25">
      <c r="C332" s="86"/>
      <c r="K332" s="87"/>
      <c r="L332" s="88"/>
      <c r="M332" s="89"/>
      <c r="R332" s="90"/>
      <c r="S332" s="87"/>
      <c r="W332" s="226"/>
    </row>
    <row r="333" spans="3:23" s="19" customFormat="1" x14ac:dyDescent="0.25">
      <c r="C333" s="86"/>
      <c r="K333" s="87"/>
      <c r="L333" s="88"/>
      <c r="M333" s="89"/>
      <c r="R333" s="90"/>
      <c r="S333" s="87"/>
      <c r="W333" s="226"/>
    </row>
    <row r="334" spans="3:23" s="19" customFormat="1" x14ac:dyDescent="0.25">
      <c r="C334" s="86"/>
      <c r="K334" s="87"/>
      <c r="L334" s="88"/>
      <c r="M334" s="89"/>
      <c r="R334" s="90"/>
      <c r="S334" s="87"/>
      <c r="W334" s="226"/>
    </row>
    <row r="335" spans="3:23" s="19" customFormat="1" x14ac:dyDescent="0.25">
      <c r="C335" s="86"/>
      <c r="K335" s="87"/>
      <c r="L335" s="88"/>
      <c r="M335" s="89"/>
      <c r="R335" s="90"/>
      <c r="S335" s="87"/>
      <c r="W335" s="226"/>
    </row>
    <row r="336" spans="3:23" s="19" customFormat="1" x14ac:dyDescent="0.25">
      <c r="C336" s="86"/>
      <c r="K336" s="87"/>
      <c r="L336" s="88"/>
      <c r="M336" s="89"/>
      <c r="R336" s="90"/>
      <c r="S336" s="87"/>
      <c r="W336" s="226"/>
    </row>
    <row r="337" spans="3:23" s="19" customFormat="1" x14ac:dyDescent="0.25">
      <c r="C337" s="86"/>
      <c r="K337" s="87"/>
      <c r="L337" s="88"/>
      <c r="M337" s="89"/>
      <c r="R337" s="90"/>
      <c r="S337" s="87"/>
      <c r="W337" s="226"/>
    </row>
    <row r="338" spans="3:23" s="19" customFormat="1" x14ac:dyDescent="0.25">
      <c r="C338" s="86"/>
      <c r="K338" s="87"/>
      <c r="L338" s="88"/>
      <c r="M338" s="89"/>
      <c r="R338" s="90"/>
      <c r="S338" s="87"/>
      <c r="W338" s="226"/>
    </row>
    <row r="339" spans="3:23" s="19" customFormat="1" x14ac:dyDescent="0.25">
      <c r="C339" s="86"/>
      <c r="K339" s="87"/>
      <c r="L339" s="88"/>
      <c r="M339" s="89"/>
      <c r="R339" s="90"/>
      <c r="S339" s="87"/>
      <c r="W339" s="226"/>
    </row>
    <row r="340" spans="3:23" s="19" customFormat="1" x14ac:dyDescent="0.25">
      <c r="C340" s="86"/>
      <c r="K340" s="87"/>
      <c r="L340" s="88"/>
      <c r="M340" s="89"/>
      <c r="R340" s="90"/>
      <c r="S340" s="87"/>
      <c r="W340" s="226"/>
    </row>
    <row r="341" spans="3:23" s="19" customFormat="1" x14ac:dyDescent="0.25">
      <c r="C341" s="86"/>
      <c r="K341" s="87"/>
      <c r="L341" s="88"/>
      <c r="M341" s="89"/>
      <c r="R341" s="90"/>
      <c r="S341" s="87"/>
      <c r="W341" s="226"/>
    </row>
    <row r="342" spans="3:23" s="19" customFormat="1" x14ac:dyDescent="0.25">
      <c r="C342" s="86"/>
      <c r="K342" s="87"/>
      <c r="L342" s="88"/>
      <c r="M342" s="89"/>
      <c r="R342" s="90"/>
      <c r="S342" s="87"/>
      <c r="W342" s="226"/>
    </row>
    <row r="343" spans="3:23" s="19" customFormat="1" x14ac:dyDescent="0.25">
      <c r="C343" s="86"/>
      <c r="K343" s="87"/>
      <c r="L343" s="88"/>
      <c r="M343" s="89"/>
      <c r="R343" s="90"/>
      <c r="S343" s="87"/>
      <c r="W343" s="226"/>
    </row>
    <row r="344" spans="3:23" s="19" customFormat="1" x14ac:dyDescent="0.25">
      <c r="C344" s="86"/>
      <c r="K344" s="87"/>
      <c r="L344" s="88"/>
      <c r="M344" s="89"/>
      <c r="R344" s="90"/>
      <c r="S344" s="87"/>
      <c r="W344" s="226"/>
    </row>
    <row r="345" spans="3:23" s="19" customFormat="1" x14ac:dyDescent="0.25">
      <c r="C345" s="86"/>
      <c r="K345" s="87"/>
      <c r="L345" s="88"/>
      <c r="M345" s="89"/>
      <c r="R345" s="90"/>
      <c r="S345" s="87"/>
      <c r="W345" s="226"/>
    </row>
    <row r="346" spans="3:23" s="19" customFormat="1" x14ac:dyDescent="0.25">
      <c r="C346" s="86"/>
      <c r="K346" s="87"/>
      <c r="L346" s="88"/>
      <c r="M346" s="89"/>
      <c r="R346" s="90"/>
      <c r="S346" s="87"/>
      <c r="W346" s="226"/>
    </row>
    <row r="347" spans="3:23" s="19" customFormat="1" x14ac:dyDescent="0.25">
      <c r="C347" s="86"/>
      <c r="K347" s="87"/>
      <c r="L347" s="88"/>
      <c r="M347" s="89"/>
      <c r="R347" s="90"/>
      <c r="S347" s="87"/>
      <c r="W347" s="226"/>
    </row>
    <row r="348" spans="3:23" s="19" customFormat="1" x14ac:dyDescent="0.25">
      <c r="C348" s="86"/>
      <c r="K348" s="87"/>
      <c r="L348" s="88"/>
      <c r="M348" s="89"/>
      <c r="R348" s="90"/>
      <c r="S348" s="87"/>
      <c r="W348" s="226"/>
    </row>
    <row r="349" spans="3:23" s="19" customFormat="1" x14ac:dyDescent="0.25">
      <c r="C349" s="86"/>
      <c r="K349" s="87"/>
      <c r="L349" s="88"/>
      <c r="M349" s="89"/>
      <c r="R349" s="90"/>
      <c r="S349" s="87"/>
      <c r="W349" s="226"/>
    </row>
    <row r="350" spans="3:23" s="19" customFormat="1" x14ac:dyDescent="0.25">
      <c r="C350" s="86"/>
      <c r="K350" s="87"/>
      <c r="L350" s="88"/>
      <c r="M350" s="89"/>
      <c r="R350" s="90"/>
      <c r="S350" s="87"/>
      <c r="W350" s="226"/>
    </row>
    <row r="351" spans="3:23" s="19" customFormat="1" x14ac:dyDescent="0.25">
      <c r="C351" s="86"/>
      <c r="K351" s="87"/>
      <c r="L351" s="88"/>
      <c r="M351" s="89"/>
      <c r="R351" s="90"/>
      <c r="S351" s="87"/>
      <c r="W351" s="226"/>
    </row>
    <row r="352" spans="3:23" s="19" customFormat="1" x14ac:dyDescent="0.25">
      <c r="C352" s="86"/>
      <c r="K352" s="87"/>
      <c r="L352" s="88"/>
      <c r="M352" s="89"/>
      <c r="R352" s="90"/>
      <c r="S352" s="87"/>
      <c r="W352" s="226"/>
    </row>
    <row r="353" spans="3:23" s="19" customFormat="1" x14ac:dyDescent="0.25">
      <c r="C353" s="86"/>
      <c r="K353" s="87"/>
      <c r="L353" s="88"/>
      <c r="M353" s="89"/>
      <c r="R353" s="90"/>
      <c r="S353" s="87"/>
      <c r="W353" s="226"/>
    </row>
    <row r="354" spans="3:23" s="19" customFormat="1" x14ac:dyDescent="0.25">
      <c r="C354" s="86"/>
      <c r="K354" s="87"/>
      <c r="L354" s="88"/>
      <c r="M354" s="89"/>
      <c r="R354" s="90"/>
      <c r="S354" s="87"/>
      <c r="W354" s="226"/>
    </row>
    <row r="355" spans="3:23" s="19" customFormat="1" x14ac:dyDescent="0.25">
      <c r="C355" s="86"/>
      <c r="K355" s="87"/>
      <c r="L355" s="88"/>
      <c r="M355" s="89"/>
      <c r="R355" s="90"/>
      <c r="S355" s="87"/>
      <c r="W355" s="226"/>
    </row>
    <row r="356" spans="3:23" s="19" customFormat="1" x14ac:dyDescent="0.25">
      <c r="C356" s="86"/>
      <c r="K356" s="87"/>
      <c r="L356" s="88"/>
      <c r="M356" s="89"/>
      <c r="R356" s="90"/>
      <c r="S356" s="87"/>
      <c r="W356" s="226"/>
    </row>
    <row r="357" spans="3:23" s="19" customFormat="1" x14ac:dyDescent="0.25">
      <c r="C357" s="86"/>
      <c r="K357" s="87"/>
      <c r="L357" s="88"/>
      <c r="M357" s="89"/>
      <c r="R357" s="90"/>
      <c r="S357" s="87"/>
      <c r="W357" s="226"/>
    </row>
    <row r="358" spans="3:23" s="19" customFormat="1" x14ac:dyDescent="0.25">
      <c r="C358" s="86"/>
      <c r="K358" s="87"/>
      <c r="L358" s="88"/>
      <c r="M358" s="89"/>
      <c r="R358" s="90"/>
      <c r="S358" s="87"/>
      <c r="W358" s="226"/>
    </row>
    <row r="359" spans="3:23" s="19" customFormat="1" x14ac:dyDescent="0.25">
      <c r="C359" s="86"/>
      <c r="K359" s="87"/>
      <c r="L359" s="88"/>
      <c r="M359" s="89"/>
      <c r="R359" s="90"/>
      <c r="S359" s="87"/>
      <c r="W359" s="226"/>
    </row>
    <row r="360" spans="3:23" s="19" customFormat="1" x14ac:dyDescent="0.25">
      <c r="C360" s="86"/>
      <c r="K360" s="87"/>
      <c r="L360" s="88"/>
      <c r="M360" s="89"/>
      <c r="R360" s="90"/>
      <c r="S360" s="87"/>
      <c r="W360" s="226"/>
    </row>
    <row r="361" spans="3:23" s="19" customFormat="1" x14ac:dyDescent="0.25">
      <c r="C361" s="86"/>
      <c r="K361" s="87"/>
      <c r="L361" s="88"/>
      <c r="M361" s="89"/>
      <c r="R361" s="90"/>
      <c r="S361" s="87"/>
      <c r="W361" s="226"/>
    </row>
    <row r="362" spans="3:23" s="19" customFormat="1" x14ac:dyDescent="0.25">
      <c r="C362" s="86"/>
      <c r="K362" s="87"/>
      <c r="L362" s="88"/>
      <c r="M362" s="89"/>
      <c r="R362" s="90"/>
      <c r="S362" s="87"/>
      <c r="W362" s="226"/>
    </row>
    <row r="363" spans="3:23" s="19" customFormat="1" x14ac:dyDescent="0.25">
      <c r="C363" s="86"/>
      <c r="K363" s="87"/>
      <c r="L363" s="88"/>
      <c r="M363" s="89"/>
      <c r="R363" s="90"/>
      <c r="S363" s="87"/>
      <c r="W363" s="226"/>
    </row>
    <row r="364" spans="3:23" s="19" customFormat="1" x14ac:dyDescent="0.25">
      <c r="C364" s="86"/>
      <c r="K364" s="87"/>
      <c r="L364" s="88"/>
      <c r="M364" s="89"/>
      <c r="R364" s="90"/>
      <c r="S364" s="87"/>
      <c r="W364" s="226"/>
    </row>
    <row r="365" spans="3:23" s="19" customFormat="1" x14ac:dyDescent="0.25">
      <c r="C365" s="86"/>
      <c r="K365" s="87"/>
      <c r="L365" s="88"/>
      <c r="M365" s="89"/>
      <c r="R365" s="90"/>
      <c r="S365" s="87"/>
      <c r="W365" s="226"/>
    </row>
    <row r="366" spans="3:23" s="19" customFormat="1" x14ac:dyDescent="0.25">
      <c r="C366" s="86"/>
      <c r="K366" s="87"/>
      <c r="L366" s="88"/>
      <c r="M366" s="89"/>
      <c r="R366" s="90"/>
      <c r="S366" s="87"/>
      <c r="W366" s="226"/>
    </row>
    <row r="367" spans="3:23" s="19" customFormat="1" x14ac:dyDescent="0.25">
      <c r="C367" s="86"/>
      <c r="K367" s="87"/>
      <c r="L367" s="88"/>
      <c r="M367" s="89"/>
      <c r="R367" s="90"/>
      <c r="S367" s="87"/>
      <c r="W367" s="226"/>
    </row>
    <row r="368" spans="3:23" s="19" customFormat="1" x14ac:dyDescent="0.25">
      <c r="C368" s="86"/>
      <c r="K368" s="87"/>
      <c r="L368" s="88"/>
      <c r="M368" s="89"/>
      <c r="R368" s="90"/>
      <c r="S368" s="87"/>
      <c r="W368" s="226"/>
    </row>
    <row r="369" spans="3:23" s="19" customFormat="1" x14ac:dyDescent="0.25">
      <c r="C369" s="86"/>
      <c r="K369" s="87"/>
      <c r="L369" s="88"/>
      <c r="M369" s="89"/>
      <c r="R369" s="90"/>
      <c r="S369" s="87"/>
      <c r="W369" s="226"/>
    </row>
    <row r="370" spans="3:23" s="19" customFormat="1" x14ac:dyDescent="0.25">
      <c r="C370" s="86"/>
      <c r="K370" s="87"/>
      <c r="L370" s="88"/>
      <c r="M370" s="89"/>
      <c r="R370" s="90"/>
      <c r="S370" s="87"/>
      <c r="W370" s="226"/>
    </row>
    <row r="371" spans="3:23" s="19" customFormat="1" x14ac:dyDescent="0.25">
      <c r="C371" s="86"/>
      <c r="K371" s="87"/>
      <c r="L371" s="88"/>
      <c r="M371" s="89"/>
      <c r="R371" s="90"/>
      <c r="S371" s="87"/>
      <c r="W371" s="226"/>
    </row>
    <row r="372" spans="3:23" s="19" customFormat="1" x14ac:dyDescent="0.25">
      <c r="C372" s="86"/>
      <c r="K372" s="87"/>
      <c r="L372" s="88"/>
      <c r="M372" s="89"/>
      <c r="R372" s="90"/>
      <c r="S372" s="87"/>
      <c r="W372" s="226"/>
    </row>
    <row r="373" spans="3:23" s="19" customFormat="1" x14ac:dyDescent="0.25">
      <c r="C373" s="86"/>
      <c r="K373" s="87"/>
      <c r="L373" s="88"/>
      <c r="M373" s="89"/>
      <c r="R373" s="90"/>
      <c r="S373" s="87"/>
      <c r="W373" s="226"/>
    </row>
    <row r="374" spans="3:23" s="19" customFormat="1" x14ac:dyDescent="0.25">
      <c r="C374" s="86"/>
      <c r="K374" s="87"/>
      <c r="L374" s="88"/>
      <c r="M374" s="89"/>
      <c r="R374" s="90"/>
      <c r="S374" s="87"/>
      <c r="W374" s="226"/>
    </row>
    <row r="375" spans="3:23" s="19" customFormat="1" x14ac:dyDescent="0.25">
      <c r="C375" s="86"/>
      <c r="K375" s="87"/>
      <c r="L375" s="88"/>
      <c r="M375" s="89"/>
      <c r="R375" s="90"/>
      <c r="S375" s="87"/>
      <c r="W375" s="226"/>
    </row>
    <row r="376" spans="3:23" s="19" customFormat="1" x14ac:dyDescent="0.25">
      <c r="C376" s="86"/>
      <c r="K376" s="87"/>
      <c r="L376" s="88"/>
      <c r="M376" s="89"/>
      <c r="R376" s="90"/>
      <c r="S376" s="87"/>
      <c r="W376" s="226"/>
    </row>
    <row r="377" spans="3:23" s="19" customFormat="1" x14ac:dyDescent="0.25">
      <c r="C377" s="86"/>
      <c r="K377" s="87"/>
      <c r="L377" s="88"/>
      <c r="M377" s="89"/>
      <c r="R377" s="90"/>
      <c r="S377" s="87"/>
      <c r="W377" s="226"/>
    </row>
    <row r="378" spans="3:23" s="19" customFormat="1" x14ac:dyDescent="0.25">
      <c r="C378" s="86"/>
      <c r="K378" s="87"/>
      <c r="L378" s="88"/>
      <c r="M378" s="89"/>
      <c r="R378" s="90"/>
      <c r="S378" s="87"/>
      <c r="W378" s="226"/>
    </row>
    <row r="379" spans="3:23" s="19" customFormat="1" x14ac:dyDescent="0.25">
      <c r="C379" s="86"/>
      <c r="K379" s="87"/>
      <c r="L379" s="88"/>
      <c r="M379" s="89"/>
      <c r="R379" s="90"/>
      <c r="S379" s="87"/>
      <c r="W379" s="226"/>
    </row>
    <row r="380" spans="3:23" s="19" customFormat="1" x14ac:dyDescent="0.25">
      <c r="C380" s="86"/>
      <c r="K380" s="87"/>
      <c r="L380" s="88"/>
      <c r="M380" s="89"/>
      <c r="R380" s="90"/>
      <c r="S380" s="87"/>
      <c r="W380" s="226"/>
    </row>
    <row r="381" spans="3:23" s="19" customFormat="1" x14ac:dyDescent="0.25">
      <c r="C381" s="86"/>
      <c r="K381" s="87"/>
      <c r="L381" s="88"/>
      <c r="M381" s="89"/>
      <c r="R381" s="90"/>
      <c r="S381" s="87"/>
      <c r="W381" s="226"/>
    </row>
    <row r="382" spans="3:23" s="19" customFormat="1" x14ac:dyDescent="0.25">
      <c r="C382" s="86"/>
      <c r="K382" s="87"/>
      <c r="L382" s="88"/>
      <c r="M382" s="89"/>
      <c r="R382" s="90"/>
      <c r="S382" s="87"/>
      <c r="W382" s="226"/>
    </row>
    <row r="383" spans="3:23" s="19" customFormat="1" x14ac:dyDescent="0.25">
      <c r="C383" s="86"/>
      <c r="K383" s="87"/>
      <c r="L383" s="88"/>
      <c r="M383" s="89"/>
      <c r="R383" s="90"/>
      <c r="S383" s="87"/>
      <c r="W383" s="226"/>
    </row>
    <row r="384" spans="3:23" s="19" customFormat="1" x14ac:dyDescent="0.25">
      <c r="C384" s="86"/>
      <c r="K384" s="87"/>
      <c r="L384" s="88"/>
      <c r="M384" s="89"/>
      <c r="R384" s="90"/>
      <c r="S384" s="87"/>
      <c r="W384" s="226"/>
    </row>
    <row r="385" spans="3:23" s="19" customFormat="1" x14ac:dyDescent="0.25">
      <c r="C385" s="86"/>
      <c r="K385" s="87"/>
      <c r="L385" s="88"/>
      <c r="M385" s="89"/>
      <c r="R385" s="90"/>
      <c r="S385" s="87"/>
      <c r="W385" s="226"/>
    </row>
    <row r="386" spans="3:23" s="19" customFormat="1" x14ac:dyDescent="0.25">
      <c r="C386" s="86"/>
      <c r="K386" s="87"/>
      <c r="L386" s="88"/>
      <c r="M386" s="89"/>
      <c r="R386" s="90"/>
      <c r="S386" s="87"/>
      <c r="W386" s="226"/>
    </row>
    <row r="387" spans="3:23" s="19" customFormat="1" x14ac:dyDescent="0.25">
      <c r="C387" s="86"/>
      <c r="K387" s="87"/>
      <c r="L387" s="88"/>
      <c r="M387" s="89"/>
      <c r="R387" s="90"/>
      <c r="S387" s="87"/>
      <c r="W387" s="226"/>
    </row>
    <row r="388" spans="3:23" s="19" customFormat="1" x14ac:dyDescent="0.25">
      <c r="C388" s="86"/>
      <c r="K388" s="87"/>
      <c r="L388" s="88"/>
      <c r="M388" s="89"/>
      <c r="R388" s="90"/>
      <c r="S388" s="87"/>
      <c r="W388" s="226"/>
    </row>
    <row r="389" spans="3:23" s="19" customFormat="1" x14ac:dyDescent="0.25">
      <c r="C389" s="86"/>
      <c r="K389" s="87"/>
      <c r="L389" s="88"/>
      <c r="M389" s="89"/>
      <c r="R389" s="90"/>
      <c r="S389" s="87"/>
      <c r="W389" s="226"/>
    </row>
    <row r="390" spans="3:23" s="19" customFormat="1" x14ac:dyDescent="0.25">
      <c r="C390" s="86"/>
      <c r="K390" s="87"/>
      <c r="L390" s="88"/>
      <c r="M390" s="89"/>
      <c r="R390" s="90"/>
      <c r="S390" s="87"/>
      <c r="W390" s="226"/>
    </row>
    <row r="391" spans="3:23" s="19" customFormat="1" x14ac:dyDescent="0.25">
      <c r="C391" s="86"/>
      <c r="K391" s="87"/>
      <c r="L391" s="88"/>
      <c r="M391" s="89"/>
      <c r="R391" s="90"/>
      <c r="S391" s="87"/>
      <c r="W391" s="226"/>
    </row>
    <row r="392" spans="3:23" s="19" customFormat="1" x14ac:dyDescent="0.25">
      <c r="C392" s="86"/>
      <c r="K392" s="87"/>
      <c r="L392" s="88"/>
      <c r="M392" s="89"/>
      <c r="R392" s="90"/>
      <c r="S392" s="87"/>
      <c r="W392" s="226"/>
    </row>
    <row r="393" spans="3:23" s="19" customFormat="1" x14ac:dyDescent="0.25">
      <c r="C393" s="86"/>
      <c r="K393" s="87"/>
      <c r="L393" s="88"/>
      <c r="M393" s="89"/>
      <c r="R393" s="90"/>
      <c r="S393" s="87"/>
      <c r="W393" s="226"/>
    </row>
    <row r="394" spans="3:23" s="19" customFormat="1" x14ac:dyDescent="0.25">
      <c r="C394" s="86"/>
      <c r="K394" s="87"/>
      <c r="L394" s="88"/>
      <c r="M394" s="89"/>
      <c r="R394" s="90"/>
      <c r="S394" s="87"/>
      <c r="W394" s="226"/>
    </row>
    <row r="395" spans="3:23" s="19" customFormat="1" x14ac:dyDescent="0.25">
      <c r="C395" s="86"/>
      <c r="K395" s="87"/>
      <c r="L395" s="88"/>
      <c r="M395" s="89"/>
      <c r="R395" s="90"/>
      <c r="S395" s="87"/>
      <c r="W395" s="226"/>
    </row>
    <row r="396" spans="3:23" s="19" customFormat="1" x14ac:dyDescent="0.25">
      <c r="C396" s="86"/>
      <c r="K396" s="87"/>
      <c r="L396" s="88"/>
      <c r="M396" s="89"/>
      <c r="R396" s="90"/>
      <c r="S396" s="87"/>
      <c r="W396" s="226"/>
    </row>
    <row r="397" spans="3:23" s="19" customFormat="1" x14ac:dyDescent="0.25">
      <c r="C397" s="86"/>
      <c r="K397" s="87"/>
      <c r="L397" s="88"/>
      <c r="M397" s="89"/>
      <c r="R397" s="90"/>
      <c r="S397" s="87"/>
      <c r="W397" s="226"/>
    </row>
    <row r="398" spans="3:23" s="19" customFormat="1" x14ac:dyDescent="0.25">
      <c r="C398" s="86"/>
      <c r="K398" s="87"/>
      <c r="L398" s="88"/>
      <c r="M398" s="89"/>
      <c r="R398" s="90"/>
      <c r="S398" s="87"/>
      <c r="W398" s="226"/>
    </row>
    <row r="399" spans="3:23" s="19" customFormat="1" x14ac:dyDescent="0.25">
      <c r="C399" s="86"/>
      <c r="K399" s="87"/>
      <c r="L399" s="88"/>
      <c r="M399" s="89"/>
      <c r="R399" s="90"/>
      <c r="S399" s="87"/>
      <c r="W399" s="226"/>
    </row>
    <row r="400" spans="3:23" s="19" customFormat="1" x14ac:dyDescent="0.25">
      <c r="C400" s="86"/>
      <c r="K400" s="87"/>
      <c r="L400" s="88"/>
      <c r="M400" s="89"/>
      <c r="R400" s="90"/>
      <c r="S400" s="87"/>
      <c r="W400" s="226"/>
    </row>
    <row r="401" spans="3:23" s="19" customFormat="1" x14ac:dyDescent="0.25">
      <c r="C401" s="86"/>
      <c r="K401" s="87"/>
      <c r="L401" s="88"/>
      <c r="M401" s="89"/>
      <c r="R401" s="90"/>
      <c r="S401" s="87"/>
      <c r="W401" s="226"/>
    </row>
    <row r="402" spans="3:23" s="19" customFormat="1" x14ac:dyDescent="0.25">
      <c r="C402" s="86"/>
      <c r="K402" s="87"/>
      <c r="L402" s="88"/>
      <c r="M402" s="89"/>
      <c r="R402" s="90"/>
      <c r="S402" s="87"/>
      <c r="W402" s="226"/>
    </row>
    <row r="403" spans="3:23" s="19" customFormat="1" x14ac:dyDescent="0.25">
      <c r="C403" s="86"/>
      <c r="K403" s="87"/>
      <c r="L403" s="88"/>
      <c r="M403" s="89"/>
      <c r="R403" s="90"/>
      <c r="S403" s="87"/>
      <c r="W403" s="226"/>
    </row>
    <row r="404" spans="3:23" s="19" customFormat="1" x14ac:dyDescent="0.25">
      <c r="C404" s="86"/>
      <c r="K404" s="87"/>
      <c r="L404" s="88"/>
      <c r="M404" s="89"/>
      <c r="R404" s="90"/>
      <c r="S404" s="87"/>
      <c r="W404" s="226"/>
    </row>
    <row r="405" spans="3:23" s="19" customFormat="1" x14ac:dyDescent="0.25">
      <c r="C405" s="86"/>
      <c r="K405" s="87"/>
      <c r="L405" s="88"/>
      <c r="M405" s="89"/>
      <c r="R405" s="90"/>
      <c r="S405" s="87"/>
      <c r="W405" s="226"/>
    </row>
    <row r="406" spans="3:23" s="19" customFormat="1" x14ac:dyDescent="0.25">
      <c r="C406" s="86"/>
      <c r="K406" s="87"/>
      <c r="L406" s="88"/>
      <c r="M406" s="89"/>
      <c r="R406" s="90"/>
      <c r="S406" s="87"/>
      <c r="W406" s="226"/>
    </row>
    <row r="407" spans="3:23" s="19" customFormat="1" x14ac:dyDescent="0.25">
      <c r="C407" s="86"/>
      <c r="K407" s="87"/>
      <c r="L407" s="88"/>
      <c r="M407" s="89"/>
      <c r="R407" s="90"/>
      <c r="S407" s="87"/>
      <c r="W407" s="226"/>
    </row>
    <row r="408" spans="3:23" s="19" customFormat="1" x14ac:dyDescent="0.25">
      <c r="C408" s="86"/>
      <c r="K408" s="87"/>
      <c r="L408" s="88"/>
      <c r="M408" s="89"/>
      <c r="R408" s="90"/>
      <c r="S408" s="87"/>
      <c r="W408" s="226"/>
    </row>
    <row r="409" spans="3:23" s="19" customFormat="1" x14ac:dyDescent="0.25">
      <c r="C409" s="86"/>
      <c r="K409" s="87"/>
      <c r="L409" s="88"/>
      <c r="M409" s="89"/>
      <c r="R409" s="90"/>
      <c r="S409" s="87"/>
      <c r="W409" s="226"/>
    </row>
    <row r="410" spans="3:23" s="19" customFormat="1" x14ac:dyDescent="0.25">
      <c r="C410" s="86"/>
      <c r="K410" s="87"/>
      <c r="L410" s="88"/>
      <c r="M410" s="89"/>
      <c r="R410" s="90"/>
      <c r="S410" s="87"/>
      <c r="W410" s="226"/>
    </row>
    <row r="411" spans="3:23" s="19" customFormat="1" x14ac:dyDescent="0.25">
      <c r="C411" s="86"/>
      <c r="K411" s="87"/>
      <c r="L411" s="88"/>
      <c r="M411" s="89"/>
      <c r="R411" s="90"/>
      <c r="S411" s="87"/>
      <c r="W411" s="226"/>
    </row>
    <row r="412" spans="3:23" s="19" customFormat="1" x14ac:dyDescent="0.25">
      <c r="C412" s="86"/>
      <c r="K412" s="87"/>
      <c r="L412" s="88"/>
      <c r="M412" s="89"/>
      <c r="R412" s="90"/>
      <c r="S412" s="87"/>
      <c r="W412" s="226"/>
    </row>
    <row r="413" spans="3:23" s="19" customFormat="1" x14ac:dyDescent="0.25">
      <c r="C413" s="86"/>
      <c r="K413" s="87"/>
      <c r="L413" s="88"/>
      <c r="M413" s="89"/>
      <c r="R413" s="90"/>
      <c r="S413" s="87"/>
      <c r="W413" s="226"/>
    </row>
    <row r="414" spans="3:23" s="19" customFormat="1" x14ac:dyDescent="0.25">
      <c r="C414" s="86"/>
      <c r="K414" s="87"/>
      <c r="L414" s="88"/>
      <c r="M414" s="89"/>
      <c r="R414" s="90"/>
      <c r="S414" s="87"/>
      <c r="W414" s="226"/>
    </row>
    <row r="415" spans="3:23" s="19" customFormat="1" x14ac:dyDescent="0.25">
      <c r="C415" s="86"/>
      <c r="K415" s="87"/>
      <c r="L415" s="88"/>
      <c r="M415" s="89"/>
      <c r="R415" s="90"/>
      <c r="S415" s="87"/>
      <c r="W415" s="226"/>
    </row>
    <row r="416" spans="3:23" s="19" customFormat="1" x14ac:dyDescent="0.25">
      <c r="C416" s="86"/>
      <c r="K416" s="87"/>
      <c r="L416" s="88"/>
      <c r="M416" s="89"/>
      <c r="R416" s="90"/>
      <c r="S416" s="87"/>
      <c r="W416" s="226"/>
    </row>
    <row r="417" spans="3:23" s="19" customFormat="1" x14ac:dyDescent="0.25">
      <c r="C417" s="86"/>
      <c r="K417" s="87"/>
      <c r="L417" s="88"/>
      <c r="M417" s="89"/>
      <c r="R417" s="90"/>
      <c r="S417" s="87"/>
      <c r="W417" s="226"/>
    </row>
    <row r="418" spans="3:23" s="19" customFormat="1" x14ac:dyDescent="0.25">
      <c r="C418" s="86"/>
      <c r="K418" s="87"/>
      <c r="L418" s="88"/>
      <c r="M418" s="89"/>
      <c r="R418" s="90"/>
      <c r="S418" s="87"/>
      <c r="W418" s="226"/>
    </row>
    <row r="419" spans="3:23" s="19" customFormat="1" x14ac:dyDescent="0.25">
      <c r="C419" s="86"/>
      <c r="K419" s="87"/>
      <c r="L419" s="88"/>
      <c r="M419" s="89"/>
      <c r="R419" s="90"/>
      <c r="S419" s="87"/>
      <c r="W419" s="226"/>
    </row>
    <row r="420" spans="3:23" s="19" customFormat="1" x14ac:dyDescent="0.25">
      <c r="C420" s="86"/>
      <c r="K420" s="87"/>
      <c r="L420" s="88"/>
      <c r="M420" s="89"/>
      <c r="R420" s="90"/>
      <c r="S420" s="87"/>
      <c r="W420" s="226"/>
    </row>
    <row r="421" spans="3:23" s="19" customFormat="1" x14ac:dyDescent="0.25">
      <c r="C421" s="86"/>
      <c r="K421" s="87"/>
      <c r="L421" s="88"/>
      <c r="M421" s="89"/>
      <c r="R421" s="90"/>
      <c r="S421" s="87"/>
      <c r="W421" s="226"/>
    </row>
    <row r="422" spans="3:23" s="19" customFormat="1" x14ac:dyDescent="0.25">
      <c r="C422" s="86"/>
      <c r="K422" s="87"/>
      <c r="L422" s="88"/>
      <c r="M422" s="89"/>
      <c r="R422" s="90"/>
      <c r="S422" s="87"/>
      <c r="W422" s="226"/>
    </row>
    <row r="423" spans="3:23" s="19" customFormat="1" x14ac:dyDescent="0.25">
      <c r="C423" s="86"/>
      <c r="K423" s="87"/>
      <c r="L423" s="88"/>
      <c r="M423" s="89"/>
      <c r="R423" s="90"/>
      <c r="S423" s="87"/>
      <c r="W423" s="226"/>
    </row>
    <row r="424" spans="3:23" s="19" customFormat="1" x14ac:dyDescent="0.25">
      <c r="C424" s="86"/>
      <c r="K424" s="87"/>
      <c r="L424" s="88"/>
      <c r="M424" s="89"/>
      <c r="R424" s="90"/>
      <c r="S424" s="87"/>
      <c r="W424" s="226"/>
    </row>
    <row r="425" spans="3:23" s="19" customFormat="1" x14ac:dyDescent="0.25">
      <c r="C425" s="86"/>
      <c r="K425" s="87"/>
      <c r="L425" s="88"/>
      <c r="M425" s="89"/>
      <c r="R425" s="90"/>
      <c r="S425" s="87"/>
      <c r="W425" s="226"/>
    </row>
    <row r="426" spans="3:23" s="19" customFormat="1" x14ac:dyDescent="0.25">
      <c r="C426" s="86"/>
      <c r="K426" s="87"/>
      <c r="L426" s="88"/>
      <c r="M426" s="89"/>
      <c r="R426" s="90"/>
      <c r="S426" s="87"/>
      <c r="W426" s="226"/>
    </row>
    <row r="427" spans="3:23" s="19" customFormat="1" x14ac:dyDescent="0.25">
      <c r="C427" s="86"/>
      <c r="K427" s="87"/>
      <c r="L427" s="88"/>
      <c r="M427" s="89"/>
      <c r="R427" s="90"/>
      <c r="S427" s="87"/>
      <c r="W427" s="226"/>
    </row>
    <row r="428" spans="3:23" s="19" customFormat="1" x14ac:dyDescent="0.25">
      <c r="C428" s="86"/>
      <c r="K428" s="87"/>
      <c r="L428" s="88"/>
      <c r="M428" s="89"/>
      <c r="R428" s="90"/>
      <c r="S428" s="87"/>
      <c r="W428" s="226"/>
    </row>
    <row r="429" spans="3:23" s="19" customFormat="1" x14ac:dyDescent="0.25">
      <c r="C429" s="86"/>
      <c r="K429" s="87"/>
      <c r="L429" s="88"/>
      <c r="M429" s="89"/>
      <c r="R429" s="90"/>
      <c r="S429" s="87"/>
      <c r="W429" s="226"/>
    </row>
    <row r="430" spans="3:23" s="19" customFormat="1" x14ac:dyDescent="0.25">
      <c r="C430" s="86"/>
      <c r="K430" s="87"/>
      <c r="L430" s="88"/>
      <c r="M430" s="89"/>
      <c r="R430" s="90"/>
      <c r="S430" s="87"/>
      <c r="W430" s="226"/>
    </row>
    <row r="431" spans="3:23" s="19" customFormat="1" x14ac:dyDescent="0.25">
      <c r="C431" s="86"/>
      <c r="K431" s="87"/>
      <c r="L431" s="88"/>
      <c r="M431" s="89"/>
      <c r="R431" s="90"/>
      <c r="S431" s="87"/>
      <c r="W431" s="226"/>
    </row>
    <row r="432" spans="3:23" s="19" customFormat="1" x14ac:dyDescent="0.25">
      <c r="C432" s="86"/>
      <c r="K432" s="87"/>
      <c r="L432" s="88"/>
      <c r="M432" s="89"/>
      <c r="R432" s="90"/>
      <c r="S432" s="87"/>
      <c r="W432" s="226"/>
    </row>
    <row r="433" spans="3:23" s="19" customFormat="1" x14ac:dyDescent="0.25">
      <c r="C433" s="86"/>
      <c r="K433" s="87"/>
      <c r="L433" s="88"/>
      <c r="M433" s="89"/>
      <c r="R433" s="90"/>
      <c r="S433" s="87"/>
      <c r="W433" s="226"/>
    </row>
    <row r="434" spans="3:23" s="19" customFormat="1" x14ac:dyDescent="0.25">
      <c r="C434" s="86"/>
      <c r="K434" s="87"/>
      <c r="L434" s="88"/>
      <c r="M434" s="89"/>
      <c r="R434" s="90"/>
      <c r="S434" s="87"/>
      <c r="W434" s="226"/>
    </row>
    <row r="435" spans="3:23" s="19" customFormat="1" x14ac:dyDescent="0.25">
      <c r="C435" s="86"/>
      <c r="K435" s="87"/>
      <c r="L435" s="88"/>
      <c r="M435" s="89"/>
      <c r="R435" s="90"/>
      <c r="S435" s="87"/>
      <c r="W435" s="226"/>
    </row>
    <row r="436" spans="3:23" s="19" customFormat="1" x14ac:dyDescent="0.25">
      <c r="C436" s="86"/>
      <c r="K436" s="87"/>
      <c r="L436" s="88"/>
      <c r="M436" s="89"/>
      <c r="R436" s="90"/>
      <c r="S436" s="87"/>
      <c r="W436" s="226"/>
    </row>
    <row r="437" spans="3:23" s="19" customFormat="1" x14ac:dyDescent="0.25">
      <c r="C437" s="86"/>
      <c r="K437" s="87"/>
      <c r="L437" s="88"/>
      <c r="M437" s="89"/>
      <c r="R437" s="90"/>
      <c r="S437" s="87"/>
      <c r="W437" s="226"/>
    </row>
    <row r="438" spans="3:23" s="19" customFormat="1" x14ac:dyDescent="0.25">
      <c r="C438" s="86"/>
      <c r="K438" s="87"/>
      <c r="L438" s="88"/>
      <c r="M438" s="89"/>
      <c r="R438" s="90"/>
      <c r="S438" s="87"/>
      <c r="W438" s="226"/>
    </row>
    <row r="439" spans="3:23" s="19" customFormat="1" x14ac:dyDescent="0.25">
      <c r="C439" s="86"/>
      <c r="K439" s="87"/>
      <c r="L439" s="88"/>
      <c r="M439" s="89"/>
      <c r="R439" s="90"/>
      <c r="S439" s="87"/>
      <c r="W439" s="226"/>
    </row>
    <row r="440" spans="3:23" s="19" customFormat="1" x14ac:dyDescent="0.25">
      <c r="C440" s="86"/>
      <c r="K440" s="87"/>
      <c r="L440" s="88"/>
      <c r="M440" s="89"/>
      <c r="R440" s="90"/>
      <c r="S440" s="87"/>
      <c r="W440" s="226"/>
    </row>
    <row r="441" spans="3:23" s="19" customFormat="1" x14ac:dyDescent="0.25">
      <c r="C441" s="86"/>
      <c r="K441" s="87"/>
      <c r="L441" s="88"/>
      <c r="M441" s="89"/>
      <c r="R441" s="90"/>
      <c r="S441" s="87"/>
      <c r="W441" s="226"/>
    </row>
    <row r="442" spans="3:23" s="19" customFormat="1" x14ac:dyDescent="0.25">
      <c r="C442" s="86"/>
      <c r="K442" s="87"/>
      <c r="L442" s="88"/>
      <c r="M442" s="89"/>
      <c r="R442" s="90"/>
      <c r="S442" s="87"/>
      <c r="W442" s="226"/>
    </row>
    <row r="443" spans="3:23" s="19" customFormat="1" x14ac:dyDescent="0.25">
      <c r="C443" s="86"/>
      <c r="K443" s="87"/>
      <c r="L443" s="88"/>
      <c r="M443" s="89"/>
      <c r="R443" s="90"/>
      <c r="S443" s="87"/>
      <c r="W443" s="226"/>
    </row>
    <row r="444" spans="3:23" s="19" customFormat="1" x14ac:dyDescent="0.25">
      <c r="C444" s="86"/>
      <c r="K444" s="87"/>
      <c r="L444" s="88"/>
      <c r="M444" s="89"/>
      <c r="R444" s="90"/>
      <c r="S444" s="87"/>
      <c r="W444" s="226"/>
    </row>
    <row r="445" spans="3:23" s="19" customFormat="1" x14ac:dyDescent="0.25">
      <c r="C445" s="86"/>
      <c r="K445" s="87"/>
      <c r="L445" s="88"/>
      <c r="M445" s="89"/>
      <c r="R445" s="90"/>
      <c r="S445" s="87"/>
      <c r="W445" s="226"/>
    </row>
    <row r="446" spans="3:23" s="19" customFormat="1" x14ac:dyDescent="0.25">
      <c r="C446" s="86"/>
      <c r="K446" s="87"/>
      <c r="L446" s="88"/>
      <c r="M446" s="89"/>
      <c r="R446" s="90"/>
      <c r="S446" s="87"/>
      <c r="W446" s="226"/>
    </row>
    <row r="447" spans="3:23" s="19" customFormat="1" x14ac:dyDescent="0.25">
      <c r="C447" s="86"/>
      <c r="K447" s="87"/>
      <c r="L447" s="88"/>
      <c r="M447" s="89"/>
      <c r="R447" s="90"/>
      <c r="S447" s="87"/>
      <c r="W447" s="226"/>
    </row>
    <row r="448" spans="3:23" s="19" customFormat="1" x14ac:dyDescent="0.25">
      <c r="C448" s="86"/>
      <c r="K448" s="87"/>
      <c r="L448" s="88"/>
      <c r="M448" s="89"/>
      <c r="R448" s="90"/>
      <c r="S448" s="87"/>
      <c r="W448" s="226"/>
    </row>
    <row r="449" spans="3:23" s="19" customFormat="1" x14ac:dyDescent="0.25">
      <c r="C449" s="86"/>
      <c r="K449" s="87"/>
      <c r="L449" s="88"/>
      <c r="M449" s="89"/>
      <c r="R449" s="90"/>
      <c r="S449" s="87"/>
      <c r="W449" s="226"/>
    </row>
    <row r="450" spans="3:23" s="19" customFormat="1" x14ac:dyDescent="0.25">
      <c r="C450" s="86"/>
      <c r="K450" s="87"/>
      <c r="L450" s="88"/>
      <c r="M450" s="89"/>
      <c r="R450" s="90"/>
      <c r="S450" s="87"/>
      <c r="W450" s="226"/>
    </row>
    <row r="451" spans="3:23" s="19" customFormat="1" x14ac:dyDescent="0.25">
      <c r="C451" s="86"/>
      <c r="K451" s="87"/>
      <c r="L451" s="88"/>
      <c r="M451" s="89"/>
      <c r="R451" s="90"/>
      <c r="S451" s="87"/>
      <c r="W451" s="226"/>
    </row>
    <row r="452" spans="3:23" s="19" customFormat="1" x14ac:dyDescent="0.25">
      <c r="C452" s="86"/>
      <c r="K452" s="87"/>
      <c r="L452" s="88"/>
      <c r="M452" s="89"/>
      <c r="R452" s="90"/>
      <c r="S452" s="87"/>
      <c r="W452" s="226"/>
    </row>
    <row r="453" spans="3:23" s="19" customFormat="1" x14ac:dyDescent="0.25">
      <c r="C453" s="86"/>
      <c r="K453" s="87"/>
      <c r="L453" s="88"/>
      <c r="M453" s="89"/>
      <c r="R453" s="90"/>
      <c r="S453" s="87"/>
      <c r="W453" s="226"/>
    </row>
    <row r="454" spans="3:23" s="19" customFormat="1" x14ac:dyDescent="0.25">
      <c r="C454" s="86"/>
      <c r="K454" s="87"/>
      <c r="L454" s="88"/>
      <c r="M454" s="89"/>
      <c r="R454" s="90"/>
      <c r="S454" s="87"/>
      <c r="W454" s="226"/>
    </row>
    <row r="455" spans="3:23" s="19" customFormat="1" x14ac:dyDescent="0.25">
      <c r="C455" s="86"/>
      <c r="K455" s="87"/>
      <c r="L455" s="88"/>
      <c r="M455" s="89"/>
      <c r="R455" s="90"/>
      <c r="S455" s="87"/>
      <c r="W455" s="226"/>
    </row>
    <row r="456" spans="3:23" s="19" customFormat="1" x14ac:dyDescent="0.25">
      <c r="C456" s="86"/>
      <c r="K456" s="87"/>
      <c r="L456" s="88"/>
      <c r="M456" s="89"/>
      <c r="R456" s="90"/>
      <c r="S456" s="87"/>
      <c r="W456" s="226"/>
    </row>
    <row r="457" spans="3:23" s="19" customFormat="1" x14ac:dyDescent="0.25">
      <c r="C457" s="86"/>
      <c r="K457" s="87"/>
      <c r="L457" s="88"/>
      <c r="M457" s="89"/>
      <c r="R457" s="90"/>
      <c r="S457" s="87"/>
      <c r="W457" s="226"/>
    </row>
    <row r="458" spans="3:23" s="19" customFormat="1" x14ac:dyDescent="0.25">
      <c r="C458" s="86"/>
      <c r="K458" s="87"/>
      <c r="L458" s="88"/>
      <c r="M458" s="89"/>
      <c r="R458" s="90"/>
      <c r="S458" s="87"/>
      <c r="W458" s="226"/>
    </row>
    <row r="459" spans="3:23" s="19" customFormat="1" x14ac:dyDescent="0.25">
      <c r="C459" s="86"/>
      <c r="K459" s="87"/>
      <c r="L459" s="88"/>
      <c r="M459" s="89"/>
      <c r="R459" s="90"/>
      <c r="S459" s="87"/>
      <c r="W459" s="226"/>
    </row>
    <row r="460" spans="3:23" s="19" customFormat="1" x14ac:dyDescent="0.25">
      <c r="C460" s="86"/>
      <c r="K460" s="87"/>
      <c r="L460" s="88"/>
      <c r="M460" s="89"/>
      <c r="R460" s="90"/>
      <c r="S460" s="87"/>
      <c r="W460" s="226"/>
    </row>
    <row r="461" spans="3:23" s="19" customFormat="1" x14ac:dyDescent="0.25">
      <c r="C461" s="86"/>
      <c r="K461" s="87"/>
      <c r="L461" s="88"/>
      <c r="M461" s="89"/>
      <c r="R461" s="90"/>
      <c r="S461" s="87"/>
      <c r="W461" s="226"/>
    </row>
    <row r="462" spans="3:23" s="19" customFormat="1" x14ac:dyDescent="0.25">
      <c r="C462" s="86"/>
      <c r="K462" s="87"/>
      <c r="L462" s="88"/>
      <c r="M462" s="89"/>
      <c r="R462" s="90"/>
      <c r="S462" s="87"/>
      <c r="W462" s="226"/>
    </row>
    <row r="463" spans="3:23" s="19" customFormat="1" x14ac:dyDescent="0.25">
      <c r="C463" s="86"/>
      <c r="K463" s="87"/>
      <c r="L463" s="88"/>
      <c r="M463" s="89"/>
      <c r="R463" s="90"/>
      <c r="S463" s="87"/>
      <c r="W463" s="226"/>
    </row>
    <row r="464" spans="3:23" s="19" customFormat="1" x14ac:dyDescent="0.25">
      <c r="C464" s="86"/>
      <c r="K464" s="87"/>
      <c r="L464" s="88"/>
      <c r="M464" s="89"/>
      <c r="R464" s="90"/>
      <c r="S464" s="87"/>
      <c r="W464" s="226"/>
    </row>
    <row r="465" spans="3:23" s="19" customFormat="1" x14ac:dyDescent="0.25">
      <c r="C465" s="86"/>
      <c r="K465" s="87"/>
      <c r="L465" s="88"/>
      <c r="M465" s="89"/>
      <c r="R465" s="90"/>
      <c r="S465" s="87"/>
      <c r="W465" s="226"/>
    </row>
    <row r="466" spans="3:23" s="19" customFormat="1" x14ac:dyDescent="0.25">
      <c r="C466" s="86"/>
      <c r="K466" s="87"/>
      <c r="L466" s="88"/>
      <c r="M466" s="89"/>
      <c r="R466" s="90"/>
      <c r="S466" s="87"/>
      <c r="W466" s="226"/>
    </row>
    <row r="467" spans="3:23" s="19" customFormat="1" x14ac:dyDescent="0.25">
      <c r="C467" s="86"/>
      <c r="K467" s="87"/>
      <c r="L467" s="88"/>
      <c r="M467" s="89"/>
      <c r="R467" s="90"/>
      <c r="S467" s="87"/>
      <c r="W467" s="226"/>
    </row>
    <row r="468" spans="3:23" s="19" customFormat="1" x14ac:dyDescent="0.25">
      <c r="C468" s="86"/>
      <c r="K468" s="87"/>
      <c r="L468" s="88"/>
      <c r="M468" s="89"/>
      <c r="R468" s="90"/>
      <c r="S468" s="87"/>
      <c r="W468" s="226"/>
    </row>
    <row r="469" spans="3:23" s="19" customFormat="1" x14ac:dyDescent="0.25">
      <c r="C469" s="86"/>
      <c r="K469" s="87"/>
      <c r="L469" s="88"/>
      <c r="M469" s="89"/>
      <c r="R469" s="90"/>
      <c r="S469" s="87"/>
      <c r="W469" s="226"/>
    </row>
    <row r="470" spans="3:23" s="19" customFormat="1" x14ac:dyDescent="0.25">
      <c r="C470" s="86"/>
      <c r="K470" s="87"/>
      <c r="L470" s="88"/>
      <c r="M470" s="89"/>
      <c r="R470" s="90"/>
      <c r="S470" s="87"/>
      <c r="W470" s="226"/>
    </row>
    <row r="471" spans="3:23" s="19" customFormat="1" x14ac:dyDescent="0.25">
      <c r="C471" s="86"/>
      <c r="K471" s="87"/>
      <c r="L471" s="88"/>
      <c r="M471" s="89"/>
      <c r="R471" s="90"/>
      <c r="S471" s="87"/>
      <c r="W471" s="226"/>
    </row>
    <row r="472" spans="3:23" s="19" customFormat="1" x14ac:dyDescent="0.25">
      <c r="C472" s="86"/>
      <c r="K472" s="87"/>
      <c r="L472" s="88"/>
      <c r="M472" s="89"/>
      <c r="R472" s="90"/>
      <c r="S472" s="87"/>
      <c r="W472" s="226"/>
    </row>
    <row r="473" spans="3:23" s="19" customFormat="1" x14ac:dyDescent="0.25">
      <c r="C473" s="86"/>
      <c r="K473" s="87"/>
      <c r="L473" s="88"/>
      <c r="M473" s="89"/>
      <c r="R473" s="90"/>
      <c r="S473" s="87"/>
      <c r="W473" s="226"/>
    </row>
    <row r="474" spans="3:23" s="19" customFormat="1" x14ac:dyDescent="0.25">
      <c r="C474" s="86"/>
      <c r="K474" s="87"/>
      <c r="L474" s="88"/>
      <c r="M474" s="89"/>
      <c r="R474" s="90"/>
      <c r="S474" s="87"/>
      <c r="W474" s="226"/>
    </row>
    <row r="475" spans="3:23" s="19" customFormat="1" x14ac:dyDescent="0.25">
      <c r="C475" s="86"/>
      <c r="K475" s="87"/>
      <c r="L475" s="88"/>
      <c r="M475" s="89"/>
      <c r="R475" s="90"/>
      <c r="S475" s="87"/>
      <c r="W475" s="226"/>
    </row>
    <row r="476" spans="3:23" s="19" customFormat="1" x14ac:dyDescent="0.25">
      <c r="C476" s="86"/>
      <c r="K476" s="87"/>
      <c r="L476" s="88"/>
      <c r="M476" s="89"/>
      <c r="R476" s="90"/>
      <c r="S476" s="87"/>
      <c r="W476" s="226"/>
    </row>
    <row r="477" spans="3:23" s="19" customFormat="1" x14ac:dyDescent="0.25">
      <c r="C477" s="86"/>
      <c r="K477" s="87"/>
      <c r="L477" s="88"/>
      <c r="M477" s="89"/>
      <c r="R477" s="90"/>
      <c r="S477" s="87"/>
      <c r="W477" s="226"/>
    </row>
    <row r="478" spans="3:23" s="19" customFormat="1" x14ac:dyDescent="0.25">
      <c r="C478" s="86"/>
      <c r="K478" s="87"/>
      <c r="L478" s="88"/>
      <c r="M478" s="89"/>
      <c r="R478" s="90"/>
      <c r="S478" s="87"/>
      <c r="W478" s="226"/>
    </row>
    <row r="479" spans="3:23" s="19" customFormat="1" x14ac:dyDescent="0.25">
      <c r="C479" s="86"/>
      <c r="K479" s="87"/>
      <c r="L479" s="88"/>
      <c r="M479" s="89"/>
      <c r="R479" s="90"/>
      <c r="S479" s="87"/>
      <c r="W479" s="226"/>
    </row>
    <row r="480" spans="3:23" s="19" customFormat="1" x14ac:dyDescent="0.25">
      <c r="C480" s="86"/>
      <c r="K480" s="87"/>
      <c r="L480" s="88"/>
      <c r="M480" s="89"/>
      <c r="R480" s="90"/>
      <c r="S480" s="87"/>
      <c r="W480" s="226"/>
    </row>
    <row r="481" spans="3:23" s="19" customFormat="1" x14ac:dyDescent="0.25">
      <c r="C481" s="86"/>
      <c r="K481" s="87"/>
      <c r="L481" s="88"/>
      <c r="M481" s="89"/>
      <c r="R481" s="90"/>
      <c r="S481" s="87"/>
      <c r="W481" s="226"/>
    </row>
    <row r="482" spans="3:23" s="19" customFormat="1" x14ac:dyDescent="0.25">
      <c r="C482" s="86"/>
      <c r="K482" s="87"/>
      <c r="L482" s="88"/>
      <c r="M482" s="89"/>
      <c r="R482" s="90"/>
      <c r="S482" s="87"/>
      <c r="W482" s="226"/>
    </row>
    <row r="483" spans="3:23" s="19" customFormat="1" x14ac:dyDescent="0.25">
      <c r="C483" s="86"/>
      <c r="K483" s="87"/>
      <c r="L483" s="88"/>
      <c r="M483" s="89"/>
      <c r="R483" s="90"/>
      <c r="S483" s="87"/>
      <c r="W483" s="226"/>
    </row>
    <row r="484" spans="3:23" s="19" customFormat="1" x14ac:dyDescent="0.25">
      <c r="C484" s="86"/>
      <c r="K484" s="87"/>
      <c r="L484" s="88"/>
      <c r="M484" s="89"/>
      <c r="R484" s="90"/>
      <c r="S484" s="87"/>
      <c r="W484" s="226"/>
    </row>
    <row r="485" spans="3:23" s="19" customFormat="1" x14ac:dyDescent="0.25">
      <c r="C485" s="86"/>
      <c r="K485" s="87"/>
      <c r="L485" s="88"/>
      <c r="M485" s="89"/>
      <c r="R485" s="90"/>
      <c r="S485" s="87"/>
      <c r="W485" s="226"/>
    </row>
    <row r="486" spans="3:23" s="19" customFormat="1" x14ac:dyDescent="0.25">
      <c r="C486" s="86"/>
      <c r="K486" s="87"/>
      <c r="L486" s="88"/>
      <c r="M486" s="89"/>
      <c r="R486" s="90"/>
      <c r="S486" s="87"/>
      <c r="W486" s="226"/>
    </row>
    <row r="487" spans="3:23" s="19" customFormat="1" x14ac:dyDescent="0.25">
      <c r="C487" s="86"/>
      <c r="K487" s="87"/>
      <c r="L487" s="88"/>
      <c r="M487" s="89"/>
      <c r="R487" s="90"/>
      <c r="S487" s="87"/>
      <c r="W487" s="226"/>
    </row>
    <row r="488" spans="3:23" s="19" customFormat="1" x14ac:dyDescent="0.25">
      <c r="C488" s="86"/>
      <c r="K488" s="87"/>
      <c r="L488" s="88"/>
      <c r="M488" s="89"/>
      <c r="R488" s="90"/>
      <c r="S488" s="87"/>
      <c r="W488" s="226"/>
    </row>
    <row r="489" spans="3:23" s="19" customFormat="1" x14ac:dyDescent="0.25">
      <c r="C489" s="86"/>
      <c r="K489" s="87"/>
      <c r="L489" s="88"/>
      <c r="M489" s="89"/>
      <c r="R489" s="90"/>
      <c r="S489" s="87"/>
      <c r="W489" s="226"/>
    </row>
    <row r="490" spans="3:23" s="19" customFormat="1" x14ac:dyDescent="0.25">
      <c r="C490" s="86"/>
      <c r="K490" s="87"/>
      <c r="L490" s="88"/>
      <c r="M490" s="89"/>
      <c r="R490" s="90"/>
      <c r="S490" s="87"/>
      <c r="W490" s="226"/>
    </row>
    <row r="491" spans="3:23" s="19" customFormat="1" x14ac:dyDescent="0.25">
      <c r="C491" s="86"/>
      <c r="K491" s="87"/>
      <c r="L491" s="88"/>
      <c r="M491" s="89"/>
      <c r="R491" s="90"/>
      <c r="S491" s="87"/>
      <c r="W491" s="226"/>
    </row>
    <row r="492" spans="3:23" s="19" customFormat="1" x14ac:dyDescent="0.25">
      <c r="C492" s="86"/>
      <c r="K492" s="87"/>
      <c r="L492" s="88"/>
      <c r="M492" s="89"/>
      <c r="R492" s="90"/>
      <c r="S492" s="87"/>
      <c r="W492" s="226"/>
    </row>
    <row r="493" spans="3:23" s="19" customFormat="1" x14ac:dyDescent="0.25">
      <c r="C493" s="86"/>
      <c r="K493" s="87"/>
      <c r="L493" s="88"/>
      <c r="M493" s="89"/>
      <c r="R493" s="90"/>
      <c r="S493" s="87"/>
      <c r="W493" s="226"/>
    </row>
    <row r="494" spans="3:23" s="19" customFormat="1" x14ac:dyDescent="0.25">
      <c r="C494" s="86"/>
      <c r="K494" s="87"/>
      <c r="L494" s="88"/>
      <c r="M494" s="89"/>
      <c r="R494" s="90"/>
      <c r="S494" s="87"/>
      <c r="W494" s="226"/>
    </row>
    <row r="495" spans="3:23" s="19" customFormat="1" x14ac:dyDescent="0.25">
      <c r="C495" s="86"/>
      <c r="K495" s="87"/>
      <c r="L495" s="88"/>
      <c r="M495" s="89"/>
      <c r="R495" s="90"/>
      <c r="S495" s="87"/>
      <c r="W495" s="226"/>
    </row>
    <row r="496" spans="3:23" s="19" customFormat="1" x14ac:dyDescent="0.25">
      <c r="C496" s="86"/>
      <c r="K496" s="87"/>
      <c r="L496" s="88"/>
      <c r="M496" s="89"/>
      <c r="R496" s="90"/>
      <c r="S496" s="87"/>
      <c r="W496" s="226"/>
    </row>
    <row r="497" spans="3:23" s="19" customFormat="1" x14ac:dyDescent="0.25">
      <c r="C497" s="86"/>
      <c r="K497" s="87"/>
      <c r="L497" s="88"/>
      <c r="M497" s="89"/>
      <c r="R497" s="90"/>
      <c r="S497" s="87"/>
      <c r="W497" s="226"/>
    </row>
    <row r="498" spans="3:23" s="19" customFormat="1" x14ac:dyDescent="0.25">
      <c r="C498" s="86"/>
      <c r="K498" s="87"/>
      <c r="L498" s="88"/>
      <c r="M498" s="89"/>
      <c r="R498" s="90"/>
      <c r="S498" s="87"/>
      <c r="W498" s="226"/>
    </row>
    <row r="499" spans="3:23" s="19" customFormat="1" x14ac:dyDescent="0.25">
      <c r="C499" s="86"/>
      <c r="K499" s="87"/>
      <c r="L499" s="88"/>
      <c r="M499" s="89"/>
      <c r="R499" s="90"/>
      <c r="S499" s="87"/>
      <c r="W499" s="226"/>
    </row>
    <row r="500" spans="3:23" s="19" customFormat="1" x14ac:dyDescent="0.25">
      <c r="C500" s="86"/>
      <c r="K500" s="87"/>
      <c r="L500" s="88"/>
      <c r="M500" s="89"/>
      <c r="R500" s="90"/>
      <c r="S500" s="87"/>
      <c r="W500" s="226"/>
    </row>
    <row r="501" spans="3:23" s="19" customFormat="1" x14ac:dyDescent="0.25">
      <c r="C501" s="86"/>
      <c r="K501" s="87"/>
      <c r="L501" s="88"/>
      <c r="M501" s="89"/>
      <c r="R501" s="90"/>
      <c r="S501" s="87"/>
      <c r="W501" s="226"/>
    </row>
    <row r="502" spans="3:23" s="19" customFormat="1" x14ac:dyDescent="0.25">
      <c r="C502" s="86"/>
      <c r="K502" s="87"/>
      <c r="L502" s="88"/>
      <c r="M502" s="89"/>
      <c r="R502" s="90"/>
      <c r="S502" s="87"/>
      <c r="W502" s="226"/>
    </row>
    <row r="503" spans="3:23" s="19" customFormat="1" x14ac:dyDescent="0.25">
      <c r="C503" s="86"/>
      <c r="K503" s="87"/>
      <c r="L503" s="88"/>
      <c r="M503" s="89"/>
      <c r="R503" s="90"/>
      <c r="S503" s="87"/>
      <c r="W503" s="226"/>
    </row>
    <row r="504" spans="3:23" s="19" customFormat="1" x14ac:dyDescent="0.25">
      <c r="C504" s="86"/>
      <c r="K504" s="87"/>
      <c r="L504" s="88"/>
      <c r="M504" s="89"/>
      <c r="R504" s="90"/>
      <c r="S504" s="87"/>
      <c r="W504" s="226"/>
    </row>
    <row r="505" spans="3:23" s="19" customFormat="1" x14ac:dyDescent="0.25">
      <c r="C505" s="86"/>
      <c r="K505" s="87"/>
      <c r="L505" s="88"/>
      <c r="M505" s="89"/>
      <c r="R505" s="90"/>
      <c r="S505" s="87"/>
      <c r="W505" s="226"/>
    </row>
    <row r="506" spans="3:23" s="19" customFormat="1" x14ac:dyDescent="0.25">
      <c r="C506" s="86"/>
      <c r="K506" s="87"/>
      <c r="L506" s="88"/>
      <c r="M506" s="89"/>
      <c r="R506" s="90"/>
      <c r="S506" s="87"/>
      <c r="W506" s="226"/>
    </row>
    <row r="507" spans="3:23" s="19" customFormat="1" x14ac:dyDescent="0.25">
      <c r="C507" s="86"/>
      <c r="K507" s="87"/>
      <c r="L507" s="88"/>
      <c r="M507" s="89"/>
      <c r="R507" s="90"/>
      <c r="S507" s="87"/>
      <c r="W507" s="226"/>
    </row>
    <row r="508" spans="3:23" s="19" customFormat="1" x14ac:dyDescent="0.25">
      <c r="C508" s="86"/>
      <c r="K508" s="87"/>
      <c r="L508" s="88"/>
      <c r="M508" s="89"/>
      <c r="R508" s="90"/>
      <c r="S508" s="87"/>
      <c r="W508" s="226"/>
    </row>
    <row r="509" spans="3:23" s="19" customFormat="1" x14ac:dyDescent="0.25">
      <c r="C509" s="86"/>
      <c r="K509" s="87"/>
      <c r="L509" s="88"/>
      <c r="M509" s="89"/>
      <c r="R509" s="90"/>
      <c r="S509" s="87"/>
      <c r="W509" s="226"/>
    </row>
    <row r="510" spans="3:23" s="19" customFormat="1" x14ac:dyDescent="0.25">
      <c r="C510" s="86"/>
      <c r="K510" s="87"/>
      <c r="L510" s="88"/>
      <c r="M510" s="89"/>
      <c r="R510" s="90"/>
      <c r="S510" s="87"/>
      <c r="W510" s="226"/>
    </row>
    <row r="511" spans="3:23" s="19" customFormat="1" x14ac:dyDescent="0.25">
      <c r="C511" s="86"/>
      <c r="K511" s="87"/>
      <c r="L511" s="88"/>
      <c r="M511" s="89"/>
      <c r="R511" s="90"/>
      <c r="S511" s="87"/>
      <c r="W511" s="226"/>
    </row>
    <row r="512" spans="3:23" s="19" customFormat="1" x14ac:dyDescent="0.25">
      <c r="C512" s="86"/>
      <c r="K512" s="87"/>
      <c r="L512" s="88"/>
      <c r="M512" s="89"/>
      <c r="R512" s="90"/>
      <c r="S512" s="87"/>
      <c r="W512" s="226"/>
    </row>
    <row r="513" spans="3:23" s="19" customFormat="1" x14ac:dyDescent="0.25">
      <c r="C513" s="86"/>
      <c r="K513" s="87"/>
      <c r="L513" s="88"/>
      <c r="M513" s="89"/>
      <c r="R513" s="90"/>
      <c r="S513" s="87"/>
      <c r="W513" s="226"/>
    </row>
    <row r="514" spans="3:23" s="19" customFormat="1" x14ac:dyDescent="0.25">
      <c r="C514" s="86"/>
      <c r="K514" s="87"/>
      <c r="L514" s="88"/>
      <c r="M514" s="89"/>
      <c r="R514" s="90"/>
      <c r="S514" s="87"/>
      <c r="W514" s="226"/>
    </row>
    <row r="515" spans="3:23" s="19" customFormat="1" x14ac:dyDescent="0.25">
      <c r="C515" s="86"/>
      <c r="K515" s="87"/>
      <c r="L515" s="88"/>
      <c r="M515" s="89"/>
      <c r="R515" s="90"/>
      <c r="S515" s="87"/>
      <c r="W515" s="226"/>
    </row>
    <row r="516" spans="3:23" s="19" customFormat="1" x14ac:dyDescent="0.25">
      <c r="C516" s="86"/>
      <c r="K516" s="87"/>
      <c r="L516" s="88"/>
      <c r="M516" s="89"/>
      <c r="R516" s="90"/>
      <c r="S516" s="87"/>
      <c r="W516" s="226"/>
    </row>
    <row r="517" spans="3:23" s="19" customFormat="1" x14ac:dyDescent="0.25">
      <c r="C517" s="86"/>
      <c r="K517" s="87"/>
      <c r="L517" s="88"/>
      <c r="M517" s="89"/>
      <c r="R517" s="90"/>
      <c r="S517" s="87"/>
      <c r="W517" s="226"/>
    </row>
    <row r="518" spans="3:23" s="19" customFormat="1" x14ac:dyDescent="0.25">
      <c r="C518" s="86"/>
      <c r="K518" s="87"/>
      <c r="L518" s="88"/>
      <c r="M518" s="89"/>
      <c r="R518" s="90"/>
      <c r="S518" s="87"/>
      <c r="W518" s="226"/>
    </row>
    <row r="519" spans="3:23" s="19" customFormat="1" x14ac:dyDescent="0.25">
      <c r="C519" s="86"/>
      <c r="K519" s="87"/>
      <c r="L519" s="88"/>
      <c r="M519" s="89"/>
      <c r="R519" s="90"/>
      <c r="S519" s="87"/>
      <c r="W519" s="226"/>
    </row>
    <row r="520" spans="3:23" s="19" customFormat="1" x14ac:dyDescent="0.25">
      <c r="C520" s="86"/>
      <c r="K520" s="87"/>
      <c r="L520" s="88"/>
      <c r="M520" s="89"/>
      <c r="R520" s="90"/>
      <c r="S520" s="87"/>
      <c r="W520" s="226"/>
    </row>
    <row r="521" spans="3:23" s="19" customFormat="1" x14ac:dyDescent="0.25">
      <c r="C521" s="86"/>
      <c r="K521" s="87"/>
      <c r="L521" s="88"/>
      <c r="M521" s="89"/>
      <c r="R521" s="90"/>
      <c r="S521" s="87"/>
      <c r="W521" s="226"/>
    </row>
    <row r="522" spans="3:23" s="19" customFormat="1" x14ac:dyDescent="0.25">
      <c r="C522" s="86"/>
      <c r="K522" s="87"/>
      <c r="L522" s="88"/>
      <c r="M522" s="89"/>
      <c r="R522" s="90"/>
      <c r="S522" s="87"/>
      <c r="W522" s="226"/>
    </row>
    <row r="523" spans="3:23" s="19" customFormat="1" x14ac:dyDescent="0.25">
      <c r="M523" s="89"/>
      <c r="W523" s="226"/>
    </row>
    <row r="524" spans="3:23" s="19" customFormat="1" x14ac:dyDescent="0.25">
      <c r="M524" s="89"/>
      <c r="W524" s="226"/>
    </row>
    <row r="525" spans="3:23" s="19" customFormat="1" x14ac:dyDescent="0.25">
      <c r="M525" s="89"/>
      <c r="W525" s="226"/>
    </row>
    <row r="526" spans="3:23" s="19" customFormat="1" x14ac:dyDescent="0.25">
      <c r="M526" s="89"/>
      <c r="W526" s="226"/>
    </row>
    <row r="527" spans="3:23" s="19" customFormat="1" x14ac:dyDescent="0.25">
      <c r="M527" s="89"/>
      <c r="W527" s="226"/>
    </row>
    <row r="528" spans="3:23" s="19" customFormat="1" x14ac:dyDescent="0.25">
      <c r="M528" s="89"/>
      <c r="W528" s="226"/>
    </row>
    <row r="529" spans="13:23" s="19" customFormat="1" x14ac:dyDescent="0.25">
      <c r="M529" s="89"/>
      <c r="W529" s="226"/>
    </row>
    <row r="530" spans="13:23" s="19" customFormat="1" x14ac:dyDescent="0.25">
      <c r="M530" s="89"/>
      <c r="W530" s="226"/>
    </row>
  </sheetData>
  <sheetProtection algorithmName="SHA-512" hashValue="kOyPS9/P29bQsLuJGGv2WdTHr9CpwRKRiYXhEzzkRIQ4xM+QgBZ4ii1S9jd8UK7l7o2ul8vX6RqeJHVJ/Dg3dQ==" saltValue="+BDwhAI3cEA7cCoLuvYqqA==" spinCount="100000" sheet="1" objects="1" scenarios="1" selectLockedCells="1"/>
  <protectedRanges>
    <protectedRange sqref="C8:I307" name="Messwerte"/>
  </protectedRanges>
  <mergeCells count="3">
    <mergeCell ref="V5:V7"/>
    <mergeCell ref="B6:M6"/>
    <mergeCell ref="O6:T6"/>
  </mergeCells>
  <conditionalFormatting sqref="T8:T307">
    <cfRule type="containsText" dxfId="7" priority="5" operator="containsText" text="n.i.O.">
      <formula>NOT(ISERROR(SEARCH("n.i.O.",T8)))</formula>
    </cfRule>
    <cfRule type="containsText" dxfId="6" priority="6" operator="containsText" text="i.O.">
      <formula>NOT(ISERROR(SEARCH("i.O.",T8)))</formula>
    </cfRule>
  </conditionalFormatting>
  <conditionalFormatting sqref="D5:G5">
    <cfRule type="expression" dxfId="5" priority="2">
      <formula>$C$2&lt;&gt;"Rockwell"</formula>
    </cfRule>
  </conditionalFormatting>
  <conditionalFormatting sqref="O1:W6 O8:W307 O7:P7 R7:W7">
    <cfRule type="expression" dxfId="4" priority="4">
      <formula>$C$2&lt;&gt;"Vickers "</formula>
    </cfRule>
  </conditionalFormatting>
  <conditionalFormatting sqref="M8:M307">
    <cfRule type="containsText" dxfId="3" priority="8" operator="containsText" text="n.i.O.">
      <formula>NOT(ISERROR(SEARCH("n.i.O.",M8)))</formula>
    </cfRule>
    <cfRule type="containsText" dxfId="2" priority="9" operator="containsText" text="i.O.">
      <formula>NOT(ISERROR(SEARCH("i.O.",M8)))</formula>
    </cfRule>
  </conditionalFormatting>
  <conditionalFormatting sqref="Q7">
    <cfRule type="expression" dxfId="1" priority="1">
      <formula>$C$2&lt;&gt;"Vickers "</formula>
    </cfRule>
  </conditionalFormatting>
  <dataValidations count="1">
    <dataValidation type="list" allowBlank="1" showInputMessage="1" showErrorMessage="1" sqref="V8:V307" xr:uid="{D54AD992-200F-43F1-AE7A-F909FB8EB9E8}">
      <formula1>$AA$8:$AA$9</formula1>
    </dataValidation>
  </dataValidations>
  <pageMargins left="0.7" right="0.7" top="0.78740157499999996" bottom="0.78740157499999996" header="0.3" footer="0.3"/>
  <pageSetup paperSize="9" orientation="portrait" r:id="rId1"/>
  <ignoredErrors>
    <ignoredError sqref="Q8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9A29F-2BF8-4786-8DB5-FDA227FCDCD6}">
  <sheetPr codeName="Tabelle1"/>
  <dimension ref="A1:S190"/>
  <sheetViews>
    <sheetView showGridLines="0" showRowColHeaders="0" zoomScale="80" zoomScaleNormal="80" workbookViewId="0">
      <selection activeCell="Q34" sqref="Q34"/>
    </sheetView>
  </sheetViews>
  <sheetFormatPr baseColWidth="10" defaultRowHeight="15" x14ac:dyDescent="0.25"/>
  <cols>
    <col min="1" max="1" width="3.5703125" style="3" customWidth="1"/>
    <col min="2" max="2" width="11.42578125" style="3"/>
    <col min="3" max="4" width="12.7109375" style="3" customWidth="1"/>
    <col min="5" max="7" width="11.42578125" style="3"/>
    <col min="8" max="8" width="12.140625" style="3" customWidth="1"/>
    <col min="9" max="9" width="16" style="3" bestFit="1" customWidth="1"/>
    <col min="10" max="13" width="11.42578125" style="3"/>
    <col min="14" max="14" width="23.42578125" style="3" customWidth="1"/>
    <col min="15" max="16384" width="11.42578125" style="3"/>
  </cols>
  <sheetData>
    <row r="1" spans="1:16" ht="15.75" thickBo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x14ac:dyDescent="0.25">
      <c r="A2" s="2"/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 t="s">
        <v>191</v>
      </c>
    </row>
    <row r="3" spans="1:16" x14ac:dyDescent="0.25">
      <c r="A3" s="2"/>
      <c r="B3" s="10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04" t="s">
        <v>206</v>
      </c>
    </row>
    <row r="4" spans="1:16" ht="22.5" x14ac:dyDescent="0.35">
      <c r="A4" s="2"/>
      <c r="B4" s="103"/>
      <c r="C4" s="217" t="s">
        <v>186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05"/>
    </row>
    <row r="5" spans="1:16" x14ac:dyDescent="0.25">
      <c r="A5" s="2"/>
      <c r="B5" s="103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05"/>
    </row>
    <row r="6" spans="1:16" x14ac:dyDescent="0.25">
      <c r="A6" s="2"/>
      <c r="B6" s="103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05"/>
    </row>
    <row r="7" spans="1:16" x14ac:dyDescent="0.25">
      <c r="A7" s="2"/>
      <c r="B7" s="106" t="s">
        <v>192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O7" s="109"/>
    </row>
    <row r="8" spans="1:16" x14ac:dyDescent="0.25">
      <c r="A8" s="2"/>
      <c r="B8" s="106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8"/>
      <c r="O8" s="109"/>
    </row>
    <row r="9" spans="1:16" x14ac:dyDescent="0.25">
      <c r="A9" s="2"/>
      <c r="B9" s="106" t="s">
        <v>187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8"/>
      <c r="O9" s="109"/>
    </row>
    <row r="10" spans="1:16" x14ac:dyDescent="0.25">
      <c r="A10" s="2"/>
      <c r="B10" s="106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8"/>
      <c r="O10" s="109"/>
      <c r="P10" s="109"/>
    </row>
    <row r="11" spans="1:16" x14ac:dyDescent="0.25">
      <c r="A11" s="2"/>
      <c r="B11" s="106"/>
      <c r="C11" s="110" t="s">
        <v>189</v>
      </c>
      <c r="D11" s="16"/>
      <c r="E11" s="110" t="s">
        <v>194</v>
      </c>
      <c r="F11" s="107"/>
      <c r="G11" s="107"/>
      <c r="H11" s="16"/>
      <c r="I11" s="107"/>
      <c r="J11" s="107"/>
      <c r="K11" s="107"/>
      <c r="L11" s="107"/>
      <c r="M11" s="107"/>
      <c r="N11" s="108"/>
      <c r="O11" s="109"/>
      <c r="P11" s="109"/>
    </row>
    <row r="12" spans="1:16" x14ac:dyDescent="0.25">
      <c r="A12" s="2"/>
      <c r="B12" s="106"/>
      <c r="C12" s="110" t="s">
        <v>188</v>
      </c>
      <c r="D12" s="16"/>
      <c r="E12" s="110" t="s">
        <v>195</v>
      </c>
      <c r="F12" s="107"/>
      <c r="G12" s="107"/>
      <c r="H12" s="16"/>
      <c r="I12" s="107"/>
      <c r="J12" s="107"/>
      <c r="K12" s="107"/>
      <c r="L12" s="107"/>
      <c r="M12" s="107"/>
      <c r="N12" s="108"/>
      <c r="O12" s="109"/>
      <c r="P12" s="109"/>
    </row>
    <row r="13" spans="1:16" x14ac:dyDescent="0.25">
      <c r="A13" s="2"/>
      <c r="B13" s="106"/>
      <c r="C13" s="110" t="s">
        <v>190</v>
      </c>
      <c r="D13" s="16"/>
      <c r="E13" s="110" t="s">
        <v>196</v>
      </c>
      <c r="F13" s="107"/>
      <c r="G13" s="107"/>
      <c r="H13" s="16"/>
      <c r="I13" s="107"/>
      <c r="J13" s="107"/>
      <c r="K13" s="107"/>
      <c r="L13" s="107"/>
      <c r="M13" s="107"/>
      <c r="N13" s="108"/>
      <c r="O13" s="109"/>
      <c r="P13" s="109"/>
    </row>
    <row r="14" spans="1:16" x14ac:dyDescent="0.25">
      <c r="A14" s="2"/>
      <c r="B14" s="106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8"/>
      <c r="O14" s="109"/>
      <c r="P14" s="109"/>
    </row>
    <row r="15" spans="1:16" x14ac:dyDescent="0.25">
      <c r="A15" s="2"/>
      <c r="B15" s="106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8"/>
      <c r="O15" s="109"/>
      <c r="P15" s="109"/>
    </row>
    <row r="16" spans="1:16" x14ac:dyDescent="0.25">
      <c r="A16" s="2"/>
      <c r="B16" s="106" t="s">
        <v>207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8"/>
      <c r="O16" s="109"/>
      <c r="P16" s="109"/>
    </row>
    <row r="17" spans="1:16" x14ac:dyDescent="0.25">
      <c r="A17" s="2"/>
      <c r="B17" s="106" t="s">
        <v>193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8"/>
      <c r="O17" s="109"/>
      <c r="P17" s="109"/>
    </row>
    <row r="18" spans="1:16" x14ac:dyDescent="0.25">
      <c r="A18" s="2"/>
      <c r="B18" s="106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8"/>
      <c r="O18" s="109"/>
      <c r="P18" s="109"/>
    </row>
    <row r="19" spans="1:16" x14ac:dyDescent="0.25">
      <c r="A19" s="2"/>
      <c r="B19" s="106" t="s">
        <v>205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8"/>
      <c r="O19" s="109"/>
      <c r="P19" s="109"/>
    </row>
    <row r="20" spans="1:16" x14ac:dyDescent="0.25">
      <c r="A20" s="2"/>
      <c r="B20" s="103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05"/>
    </row>
    <row r="21" spans="1:16" ht="15.75" thickBot="1" x14ac:dyDescent="0.3">
      <c r="A21" s="2"/>
      <c r="B21" s="111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3"/>
    </row>
    <row r="22" spans="1:16" x14ac:dyDescent="0.25">
      <c r="A22" s="2"/>
      <c r="B22" s="103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05"/>
    </row>
    <row r="23" spans="1:16" ht="15" customHeight="1" x14ac:dyDescent="0.25">
      <c r="A23" s="2"/>
      <c r="B23" s="103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05"/>
    </row>
    <row r="24" spans="1:16" ht="19.5" x14ac:dyDescent="0.3">
      <c r="A24" s="2"/>
      <c r="B24" s="103"/>
      <c r="C24" s="16"/>
      <c r="D24" s="114" t="s">
        <v>0</v>
      </c>
      <c r="E24" s="16"/>
      <c r="F24" s="16"/>
      <c r="G24" s="16"/>
      <c r="H24" s="16"/>
      <c r="I24" s="16"/>
      <c r="J24" s="16"/>
      <c r="K24" s="16"/>
      <c r="L24" s="16"/>
      <c r="M24" s="16"/>
      <c r="N24" s="105"/>
    </row>
    <row r="25" spans="1:16" x14ac:dyDescent="0.25">
      <c r="A25" s="2"/>
      <c r="B25" s="103"/>
      <c r="C25" s="16"/>
      <c r="D25" s="115"/>
      <c r="E25" s="16"/>
      <c r="F25" s="16"/>
      <c r="G25" s="16"/>
      <c r="H25" s="16"/>
      <c r="I25" s="116" t="s">
        <v>200</v>
      </c>
      <c r="J25" s="16"/>
      <c r="K25" s="16"/>
      <c r="L25" s="16"/>
      <c r="M25" s="16"/>
      <c r="N25" s="105"/>
    </row>
    <row r="26" spans="1:16" x14ac:dyDescent="0.25">
      <c r="A26" s="2"/>
      <c r="B26" s="103"/>
      <c r="C26" s="16"/>
      <c r="D26" s="115" t="s">
        <v>197</v>
      </c>
      <c r="E26" s="16"/>
      <c r="F26" s="16"/>
      <c r="G26" s="16"/>
      <c r="H26" s="16"/>
      <c r="I26" s="116" t="s">
        <v>201</v>
      </c>
      <c r="J26" s="16"/>
      <c r="K26" s="16"/>
      <c r="L26" s="16"/>
      <c r="M26" s="16"/>
      <c r="N26" s="105"/>
    </row>
    <row r="27" spans="1:16" x14ac:dyDescent="0.25">
      <c r="A27" s="2"/>
      <c r="B27" s="103"/>
      <c r="C27" s="16"/>
      <c r="D27" s="115" t="s">
        <v>198</v>
      </c>
      <c r="E27" s="16"/>
      <c r="F27" s="16"/>
      <c r="G27" s="16"/>
      <c r="H27" s="16"/>
      <c r="I27" s="116" t="s">
        <v>202</v>
      </c>
      <c r="J27" s="16"/>
      <c r="K27" s="16"/>
      <c r="L27" s="16"/>
      <c r="M27" s="16"/>
      <c r="N27" s="105"/>
    </row>
    <row r="28" spans="1:16" x14ac:dyDescent="0.25">
      <c r="A28" s="2"/>
      <c r="B28" s="103"/>
      <c r="C28" s="16"/>
      <c r="D28" s="243" t="s">
        <v>199</v>
      </c>
      <c r="E28" s="243"/>
      <c r="F28" s="16"/>
      <c r="G28" s="16"/>
      <c r="H28" s="16"/>
      <c r="I28" s="116" t="s">
        <v>203</v>
      </c>
      <c r="J28" s="16"/>
      <c r="K28" s="16"/>
      <c r="L28" s="16"/>
      <c r="M28" s="16"/>
      <c r="N28" s="105"/>
    </row>
    <row r="29" spans="1:16" x14ac:dyDescent="0.25">
      <c r="A29" s="2"/>
      <c r="B29" s="103"/>
      <c r="C29" s="16"/>
      <c r="D29" s="115" t="s">
        <v>204</v>
      </c>
      <c r="E29" s="16"/>
      <c r="F29" s="16"/>
      <c r="G29" s="16"/>
      <c r="H29" s="16"/>
      <c r="I29" s="16"/>
      <c r="J29" s="16"/>
      <c r="K29" s="16"/>
      <c r="L29" s="16"/>
      <c r="M29" s="16"/>
      <c r="N29" s="105"/>
    </row>
    <row r="30" spans="1:16" x14ac:dyDescent="0.25">
      <c r="A30" s="2"/>
      <c r="B30" s="103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05"/>
    </row>
    <row r="31" spans="1:16" ht="15.75" thickBot="1" x14ac:dyDescent="0.3">
      <c r="A31" s="2"/>
      <c r="B31" s="111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3"/>
    </row>
    <row r="32" spans="1:1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98" spans="1:19" x14ac:dyDescent="0.25">
      <c r="S98" s="58"/>
    </row>
    <row r="100" spans="1:19" ht="15.75" thickBot="1" x14ac:dyDescent="0.3"/>
    <row r="101" spans="1:19" ht="15.75" thickBot="1" x14ac:dyDescent="0.3">
      <c r="A101" s="117"/>
      <c r="B101" s="118"/>
      <c r="C101" s="118">
        <v>0</v>
      </c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9"/>
    </row>
    <row r="102" spans="1:19" x14ac:dyDescent="0.25">
      <c r="B102" s="3" t="s">
        <v>120</v>
      </c>
      <c r="G102" s="3" t="s">
        <v>122</v>
      </c>
      <c r="N102" s="3" t="s">
        <v>123</v>
      </c>
      <c r="P102" s="3" t="s">
        <v>126</v>
      </c>
    </row>
    <row r="103" spans="1:19" ht="15.75" thickBot="1" x14ac:dyDescent="0.3">
      <c r="B103" s="3" t="s">
        <v>121</v>
      </c>
      <c r="G103" s="3" t="s">
        <v>121</v>
      </c>
      <c r="N103" s="3" t="s">
        <v>121</v>
      </c>
      <c r="P103" s="3" t="s">
        <v>121</v>
      </c>
    </row>
    <row r="104" spans="1:19" x14ac:dyDescent="0.25">
      <c r="A104" s="3" t="s">
        <v>124</v>
      </c>
      <c r="B104" s="120" t="s">
        <v>14</v>
      </c>
      <c r="C104" s="121" t="s">
        <v>15</v>
      </c>
      <c r="D104" s="121" t="s">
        <v>16</v>
      </c>
      <c r="E104" s="122" t="s">
        <v>17</v>
      </c>
      <c r="G104" s="123" t="s">
        <v>40</v>
      </c>
      <c r="H104" s="124" t="s">
        <v>14</v>
      </c>
      <c r="I104" s="123" t="s">
        <v>41</v>
      </c>
      <c r="J104" s="123" t="s">
        <v>42</v>
      </c>
      <c r="K104" s="123" t="s">
        <v>43</v>
      </c>
      <c r="L104" s="123" t="s">
        <v>44</v>
      </c>
      <c r="N104" s="124" t="s">
        <v>88</v>
      </c>
      <c r="O104" s="125" t="s">
        <v>89</v>
      </c>
      <c r="P104" s="126">
        <f xml:space="preserve"> 'Daten und Auswertung'!J8</f>
        <v>0</v>
      </c>
      <c r="Q104" s="127" t="str">
        <f>IF($P$104="Brinell",B107,(IF($P$104="Vickers ",N106,G106)))</f>
        <v>A</v>
      </c>
      <c r="R104" s="126"/>
      <c r="S104" s="127"/>
    </row>
    <row r="105" spans="1:19" ht="16.5" thickBot="1" x14ac:dyDescent="0.35">
      <c r="A105" s="3" t="s">
        <v>5</v>
      </c>
      <c r="B105" s="128" t="s">
        <v>18</v>
      </c>
      <c r="C105" s="129" t="s">
        <v>19</v>
      </c>
      <c r="D105" s="129" t="s">
        <v>20</v>
      </c>
      <c r="E105" s="130" t="s">
        <v>21</v>
      </c>
      <c r="G105" s="131" t="s">
        <v>45</v>
      </c>
      <c r="H105" s="132" t="s">
        <v>46</v>
      </c>
      <c r="I105" s="131" t="s">
        <v>47</v>
      </c>
      <c r="J105" s="131" t="s">
        <v>49</v>
      </c>
      <c r="K105" s="131" t="s">
        <v>48</v>
      </c>
      <c r="L105" s="131" t="s">
        <v>49</v>
      </c>
      <c r="N105" s="132"/>
      <c r="O105" s="133" t="s">
        <v>49</v>
      </c>
      <c r="Q105" s="127" t="str">
        <f t="shared" ref="Q105:Q117" si="0">IF($P$104="Brinell",B108,(IF($P$104="Vickers ",N107,G107)))</f>
        <v>B</v>
      </c>
    </row>
    <row r="106" spans="1:19" x14ac:dyDescent="0.25">
      <c r="A106" s="3" t="s">
        <v>125</v>
      </c>
      <c r="B106" s="134" t="s">
        <v>22</v>
      </c>
      <c r="C106" s="135" t="s">
        <v>23</v>
      </c>
      <c r="D106" s="135" t="s">
        <v>24</v>
      </c>
      <c r="E106" s="133" t="s">
        <v>25</v>
      </c>
      <c r="F106" s="89"/>
      <c r="G106" s="136" t="s">
        <v>50</v>
      </c>
      <c r="H106" s="137" t="s">
        <v>51</v>
      </c>
      <c r="I106" s="137" t="s">
        <v>52</v>
      </c>
      <c r="J106" s="137">
        <v>98.07</v>
      </c>
      <c r="K106" s="137" t="s">
        <v>53</v>
      </c>
      <c r="L106" s="138">
        <v>588.4</v>
      </c>
      <c r="N106" s="139" t="s">
        <v>90</v>
      </c>
      <c r="O106" s="140">
        <v>9.8070000000000004E-2</v>
      </c>
      <c r="Q106" s="127" t="str">
        <f t="shared" si="0"/>
        <v>C</v>
      </c>
    </row>
    <row r="107" spans="1:19" x14ac:dyDescent="0.25">
      <c r="B107" s="141" t="s">
        <v>26</v>
      </c>
      <c r="C107" s="142">
        <v>10</v>
      </c>
      <c r="D107" s="142">
        <v>29.42</v>
      </c>
      <c r="E107" s="143">
        <f>ROUND((0.102*D107/C107^2)*1000,0)</f>
        <v>30</v>
      </c>
      <c r="G107" s="139" t="s">
        <v>54</v>
      </c>
      <c r="H107" s="142" t="s">
        <v>55</v>
      </c>
      <c r="I107" s="142" t="s">
        <v>56</v>
      </c>
      <c r="J107" s="142">
        <v>98.07</v>
      </c>
      <c r="K107" s="142" t="s">
        <v>57</v>
      </c>
      <c r="L107" s="144">
        <v>980.7</v>
      </c>
      <c r="N107" s="139" t="s">
        <v>91</v>
      </c>
      <c r="O107" s="140">
        <v>0.14699999999999999</v>
      </c>
      <c r="Q107" s="127" t="str">
        <f t="shared" si="0"/>
        <v>D</v>
      </c>
    </row>
    <row r="108" spans="1:19" x14ac:dyDescent="0.25">
      <c r="B108" s="141" t="s">
        <v>27</v>
      </c>
      <c r="C108" s="142">
        <v>10</v>
      </c>
      <c r="D108" s="142">
        <v>14.71</v>
      </c>
      <c r="E108" s="143">
        <f t="shared" ref="E108:E120" si="1">ROUND((0.102*D108/C108^2)*1000,0)</f>
        <v>15</v>
      </c>
      <c r="G108" s="139" t="s">
        <v>58</v>
      </c>
      <c r="H108" s="142" t="s">
        <v>59</v>
      </c>
      <c r="I108" s="142" t="s">
        <v>52</v>
      </c>
      <c r="J108" s="142">
        <v>98.07</v>
      </c>
      <c r="K108" s="142" t="s">
        <v>60</v>
      </c>
      <c r="L108" s="144">
        <v>1471</v>
      </c>
      <c r="N108" s="139" t="s">
        <v>92</v>
      </c>
      <c r="O108" s="140">
        <v>0.2452</v>
      </c>
      <c r="Q108" s="127" t="str">
        <f t="shared" si="0"/>
        <v>E</v>
      </c>
    </row>
    <row r="109" spans="1:19" x14ac:dyDescent="0.25">
      <c r="B109" s="141" t="s">
        <v>28</v>
      </c>
      <c r="C109" s="142">
        <v>10</v>
      </c>
      <c r="D109" s="142">
        <v>9.8070000000000004</v>
      </c>
      <c r="E109" s="143">
        <f t="shared" si="1"/>
        <v>10</v>
      </c>
      <c r="G109" s="139" t="s">
        <v>19</v>
      </c>
      <c r="H109" s="142" t="s">
        <v>61</v>
      </c>
      <c r="I109" s="142" t="s">
        <v>52</v>
      </c>
      <c r="J109" s="142">
        <v>98.07</v>
      </c>
      <c r="K109" s="142" t="s">
        <v>57</v>
      </c>
      <c r="L109" s="144">
        <v>980.7</v>
      </c>
      <c r="N109" s="139" t="s">
        <v>93</v>
      </c>
      <c r="O109" s="140">
        <v>0.49030000000000001</v>
      </c>
      <c r="Q109" s="127" t="str">
        <f t="shared" si="0"/>
        <v>F</v>
      </c>
    </row>
    <row r="110" spans="1:19" x14ac:dyDescent="0.25">
      <c r="B110" s="141" t="s">
        <v>29</v>
      </c>
      <c r="C110" s="142">
        <v>10</v>
      </c>
      <c r="D110" s="142">
        <v>4.9029999999999996</v>
      </c>
      <c r="E110" s="143">
        <f t="shared" si="1"/>
        <v>5</v>
      </c>
      <c r="G110" s="139" t="s">
        <v>62</v>
      </c>
      <c r="H110" s="142" t="s">
        <v>63</v>
      </c>
      <c r="I110" s="142" t="s">
        <v>64</v>
      </c>
      <c r="J110" s="142">
        <v>98.07</v>
      </c>
      <c r="K110" s="142" t="s">
        <v>57</v>
      </c>
      <c r="L110" s="144">
        <v>980.7</v>
      </c>
      <c r="N110" s="139" t="s">
        <v>94</v>
      </c>
      <c r="O110" s="140">
        <v>0.98070000000000002</v>
      </c>
      <c r="Q110" s="127" t="str">
        <f t="shared" si="0"/>
        <v>G</v>
      </c>
    </row>
    <row r="111" spans="1:19" x14ac:dyDescent="0.25">
      <c r="B111" s="141" t="s">
        <v>30</v>
      </c>
      <c r="C111" s="142">
        <v>5</v>
      </c>
      <c r="D111" s="142">
        <v>7.3550000000000004</v>
      </c>
      <c r="E111" s="143">
        <f t="shared" si="1"/>
        <v>30</v>
      </c>
      <c r="G111" s="139" t="s">
        <v>65</v>
      </c>
      <c r="H111" s="142" t="s">
        <v>66</v>
      </c>
      <c r="I111" s="142" t="s">
        <v>56</v>
      </c>
      <c r="J111" s="142">
        <v>98.07</v>
      </c>
      <c r="K111" s="142" t="s">
        <v>53</v>
      </c>
      <c r="L111" s="144">
        <v>588.4</v>
      </c>
      <c r="N111" s="139" t="s">
        <v>95</v>
      </c>
      <c r="O111" s="140">
        <v>1.9610000000000001</v>
      </c>
      <c r="Q111" s="127" t="str">
        <f t="shared" si="0"/>
        <v>H</v>
      </c>
    </row>
    <row r="112" spans="1:19" x14ac:dyDescent="0.25">
      <c r="B112" s="141" t="s">
        <v>31</v>
      </c>
      <c r="C112" s="142">
        <v>5</v>
      </c>
      <c r="D112" s="142">
        <v>2.452</v>
      </c>
      <c r="E112" s="143">
        <f t="shared" si="1"/>
        <v>10</v>
      </c>
      <c r="G112" s="139" t="s">
        <v>67</v>
      </c>
      <c r="H112" s="142" t="s">
        <v>68</v>
      </c>
      <c r="I112" s="142" t="s">
        <v>56</v>
      </c>
      <c r="J112" s="142">
        <v>98.07</v>
      </c>
      <c r="K112" s="142" t="s">
        <v>60</v>
      </c>
      <c r="L112" s="144">
        <v>1471</v>
      </c>
      <c r="N112" s="139" t="s">
        <v>96</v>
      </c>
      <c r="O112" s="140">
        <v>2.9420000000000002</v>
      </c>
      <c r="Q112" s="127" t="str">
        <f t="shared" si="0"/>
        <v>K</v>
      </c>
    </row>
    <row r="113" spans="2:17" x14ac:dyDescent="0.25">
      <c r="B113" s="141" t="s">
        <v>32</v>
      </c>
      <c r="C113" s="142">
        <v>5</v>
      </c>
      <c r="D113" s="142">
        <v>1.226</v>
      </c>
      <c r="E113" s="143">
        <f t="shared" si="1"/>
        <v>5</v>
      </c>
      <c r="G113" s="139" t="s">
        <v>69</v>
      </c>
      <c r="H113" s="142" t="s">
        <v>70</v>
      </c>
      <c r="I113" s="142" t="s">
        <v>64</v>
      </c>
      <c r="J113" s="142">
        <v>98.07</v>
      </c>
      <c r="K113" s="142" t="s">
        <v>53</v>
      </c>
      <c r="L113" s="144">
        <v>588.4</v>
      </c>
      <c r="N113" s="139" t="s">
        <v>97</v>
      </c>
      <c r="O113" s="140">
        <v>4.9029999999999996</v>
      </c>
      <c r="Q113" s="127" t="str">
        <f t="shared" si="0"/>
        <v>15N</v>
      </c>
    </row>
    <row r="114" spans="2:17" x14ac:dyDescent="0.25">
      <c r="B114" s="141" t="s">
        <v>33</v>
      </c>
      <c r="C114" s="142">
        <v>2.5</v>
      </c>
      <c r="D114" s="142">
        <v>1.839</v>
      </c>
      <c r="E114" s="143">
        <f t="shared" si="1"/>
        <v>30</v>
      </c>
      <c r="G114" s="139" t="s">
        <v>71</v>
      </c>
      <c r="H114" s="142" t="s">
        <v>72</v>
      </c>
      <c r="I114" s="142" t="s">
        <v>64</v>
      </c>
      <c r="J114" s="142">
        <v>98.07</v>
      </c>
      <c r="K114" s="142" t="s">
        <v>60</v>
      </c>
      <c r="L114" s="144">
        <v>1471</v>
      </c>
      <c r="N114" s="139" t="s">
        <v>98</v>
      </c>
      <c r="O114" s="140">
        <v>9.8070000000000004</v>
      </c>
      <c r="Q114" s="127" t="str">
        <f t="shared" si="0"/>
        <v>30N</v>
      </c>
    </row>
    <row r="115" spans="2:17" x14ac:dyDescent="0.25">
      <c r="B115" s="141" t="s">
        <v>34</v>
      </c>
      <c r="C115" s="142">
        <v>2.5</v>
      </c>
      <c r="D115" s="142">
        <v>0.6129</v>
      </c>
      <c r="E115" s="143">
        <f t="shared" si="1"/>
        <v>10</v>
      </c>
      <c r="G115" s="139" t="s">
        <v>73</v>
      </c>
      <c r="H115" s="142" t="s">
        <v>74</v>
      </c>
      <c r="I115" s="142" t="s">
        <v>52</v>
      </c>
      <c r="J115" s="142">
        <v>29.42</v>
      </c>
      <c r="K115" s="142" t="s">
        <v>75</v>
      </c>
      <c r="L115" s="144">
        <v>147.1</v>
      </c>
      <c r="N115" s="139" t="s">
        <v>99</v>
      </c>
      <c r="O115" s="140">
        <v>19.61</v>
      </c>
      <c r="Q115" s="127" t="str">
        <f t="shared" si="0"/>
        <v>45N</v>
      </c>
    </row>
    <row r="116" spans="2:17" x14ac:dyDescent="0.25">
      <c r="B116" s="141" t="s">
        <v>35</v>
      </c>
      <c r="C116" s="142">
        <v>2.5</v>
      </c>
      <c r="D116" s="142">
        <v>0.30649999999999999</v>
      </c>
      <c r="E116" s="143">
        <f t="shared" si="1"/>
        <v>5</v>
      </c>
      <c r="G116" s="139" t="s">
        <v>76</v>
      </c>
      <c r="H116" s="142" t="s">
        <v>77</v>
      </c>
      <c r="I116" s="142" t="s">
        <v>52</v>
      </c>
      <c r="J116" s="142">
        <v>29.42</v>
      </c>
      <c r="K116" s="142" t="s">
        <v>78</v>
      </c>
      <c r="L116" s="144">
        <v>294.2</v>
      </c>
      <c r="N116" s="139" t="s">
        <v>100</v>
      </c>
      <c r="O116" s="140">
        <v>29.42</v>
      </c>
      <c r="Q116" s="127" t="str">
        <f t="shared" si="0"/>
        <v>15T</v>
      </c>
    </row>
    <row r="117" spans="2:17" x14ac:dyDescent="0.25">
      <c r="B117" s="141" t="s">
        <v>36</v>
      </c>
      <c r="C117" s="142">
        <v>2.5</v>
      </c>
      <c r="D117" s="142">
        <v>0.1532</v>
      </c>
      <c r="E117" s="143">
        <f t="shared" si="1"/>
        <v>3</v>
      </c>
      <c r="G117" s="139" t="s">
        <v>79</v>
      </c>
      <c r="H117" s="142" t="s">
        <v>80</v>
      </c>
      <c r="I117" s="142" t="s">
        <v>52</v>
      </c>
      <c r="J117" s="142">
        <v>29.42</v>
      </c>
      <c r="K117" s="142" t="s">
        <v>81</v>
      </c>
      <c r="L117" s="144">
        <v>441.3</v>
      </c>
      <c r="N117" s="139" t="s">
        <v>101</v>
      </c>
      <c r="O117" s="140">
        <v>49.03</v>
      </c>
      <c r="Q117" s="127" t="str">
        <f t="shared" si="0"/>
        <v>30T</v>
      </c>
    </row>
    <row r="118" spans="2:17" x14ac:dyDescent="0.25">
      <c r="B118" s="141" t="s">
        <v>37</v>
      </c>
      <c r="C118" s="142">
        <v>1</v>
      </c>
      <c r="D118" s="142">
        <v>0.29420000000000002</v>
      </c>
      <c r="E118" s="143">
        <f t="shared" si="1"/>
        <v>30</v>
      </c>
      <c r="G118" s="139" t="s">
        <v>82</v>
      </c>
      <c r="H118" s="142" t="s">
        <v>83</v>
      </c>
      <c r="I118" s="142" t="s">
        <v>56</v>
      </c>
      <c r="J118" s="142">
        <v>29.42</v>
      </c>
      <c r="K118" s="142" t="s">
        <v>75</v>
      </c>
      <c r="L118" s="144">
        <v>147.1</v>
      </c>
      <c r="N118" s="139" t="s">
        <v>102</v>
      </c>
      <c r="O118" s="140">
        <v>98.07</v>
      </c>
      <c r="Q118" s="127" t="str">
        <f>IF($P$104="Brinell",IF(B121="","",B121),(IF($P$104="Vickers ",N120,G120)))</f>
        <v>45T</v>
      </c>
    </row>
    <row r="119" spans="2:17" x14ac:dyDescent="0.25">
      <c r="B119" s="141" t="s">
        <v>38</v>
      </c>
      <c r="C119" s="142">
        <v>1</v>
      </c>
      <c r="D119" s="142">
        <v>9.8070000000000004E-2</v>
      </c>
      <c r="E119" s="143">
        <f t="shared" si="1"/>
        <v>10</v>
      </c>
      <c r="G119" s="139" t="s">
        <v>84</v>
      </c>
      <c r="H119" s="142" t="s">
        <v>85</v>
      </c>
      <c r="I119" s="142" t="s">
        <v>56</v>
      </c>
      <c r="J119" s="142">
        <v>29.42</v>
      </c>
      <c r="K119" s="142" t="s">
        <v>78</v>
      </c>
      <c r="L119" s="144">
        <v>294.2</v>
      </c>
      <c r="N119" s="139" t="s">
        <v>103</v>
      </c>
      <c r="O119" s="140">
        <v>196.1</v>
      </c>
      <c r="Q119" s="127" t="str">
        <f t="shared" ref="Q119:Q120" si="2">IF($P$104="Brinell",IF(B122="","",B122),(IF($P$104="Vickers ",N121,G121)))</f>
        <v>5/20</v>
      </c>
    </row>
    <row r="120" spans="2:17" ht="15.75" thickBot="1" x14ac:dyDescent="0.3">
      <c r="B120" s="145" t="s">
        <v>39</v>
      </c>
      <c r="C120" s="146">
        <v>1</v>
      </c>
      <c r="D120" s="146">
        <v>4.9029999999999997E-2</v>
      </c>
      <c r="E120" s="143">
        <f t="shared" si="1"/>
        <v>5</v>
      </c>
      <c r="G120" s="139" t="s">
        <v>86</v>
      </c>
      <c r="H120" s="142" t="s">
        <v>87</v>
      </c>
      <c r="I120" s="142" t="s">
        <v>56</v>
      </c>
      <c r="J120" s="142">
        <v>29.42</v>
      </c>
      <c r="K120" s="142" t="s">
        <v>81</v>
      </c>
      <c r="L120" s="144">
        <v>441.3</v>
      </c>
      <c r="N120" s="139" t="s">
        <v>104</v>
      </c>
      <c r="O120" s="140">
        <v>294.2</v>
      </c>
      <c r="Q120" s="127" t="str">
        <f t="shared" si="2"/>
        <v>5/40</v>
      </c>
    </row>
    <row r="121" spans="2:17" x14ac:dyDescent="0.25">
      <c r="B121" s="147"/>
      <c r="C121" s="45"/>
      <c r="D121" s="45"/>
      <c r="E121" s="148"/>
      <c r="G121" s="141" t="s">
        <v>111</v>
      </c>
      <c r="H121" s="142" t="s">
        <v>107</v>
      </c>
      <c r="I121" s="142" t="s">
        <v>115</v>
      </c>
      <c r="J121" s="142">
        <v>98.07</v>
      </c>
      <c r="K121" s="142">
        <v>98.03</v>
      </c>
      <c r="L121" s="144">
        <v>196.1</v>
      </c>
      <c r="N121" s="139" t="s">
        <v>105</v>
      </c>
      <c r="O121" s="140">
        <v>490.3</v>
      </c>
      <c r="Q121" s="127" t="str">
        <f>IF($P$104="Brinell",IF(B124="","",B124),(IF($P$104="Vickers ",IF(N123="","",N123),G123)))</f>
        <v>10/40</v>
      </c>
    </row>
    <row r="122" spans="2:17" ht="15.75" thickBot="1" x14ac:dyDescent="0.3">
      <c r="B122" s="147"/>
      <c r="C122" s="45"/>
      <c r="D122" s="45"/>
      <c r="E122" s="148"/>
      <c r="G122" s="141" t="s">
        <v>112</v>
      </c>
      <c r="H122" s="142" t="s">
        <v>108</v>
      </c>
      <c r="I122" s="142" t="s">
        <v>115</v>
      </c>
      <c r="J122" s="142">
        <v>98.07</v>
      </c>
      <c r="K122" s="142">
        <v>294.23</v>
      </c>
      <c r="L122" s="144">
        <v>392.3</v>
      </c>
      <c r="N122" s="149" t="s">
        <v>106</v>
      </c>
      <c r="O122" s="150">
        <v>980.7</v>
      </c>
      <c r="Q122" s="127" t="str">
        <f t="shared" ref="Q122:Q127" si="3">IF($P$104="Brinell",IF(B125="","",B125),(IF($P$104="Vickers ",IF(N124="","",N124),G124)))</f>
        <v>10/60</v>
      </c>
    </row>
    <row r="123" spans="2:17" x14ac:dyDescent="0.25">
      <c r="B123" s="147"/>
      <c r="C123" s="45"/>
      <c r="D123" s="45"/>
      <c r="E123" s="148"/>
      <c r="G123" s="141" t="s">
        <v>113</v>
      </c>
      <c r="H123" s="142" t="s">
        <v>109</v>
      </c>
      <c r="I123" s="142" t="s">
        <v>116</v>
      </c>
      <c r="J123" s="142">
        <v>98.07</v>
      </c>
      <c r="K123" s="142">
        <v>294.23</v>
      </c>
      <c r="L123" s="144">
        <v>392.3</v>
      </c>
      <c r="N123" s="45"/>
      <c r="O123" s="45"/>
      <c r="Q123" s="127">
        <f t="shared" si="3"/>
        <v>0</v>
      </c>
    </row>
    <row r="124" spans="2:17" ht="15.75" thickBot="1" x14ac:dyDescent="0.3">
      <c r="B124" s="147"/>
      <c r="C124" s="45"/>
      <c r="D124" s="45"/>
      <c r="E124" s="148"/>
      <c r="G124" s="145" t="s">
        <v>114</v>
      </c>
      <c r="H124" s="146" t="s">
        <v>110</v>
      </c>
      <c r="I124" s="146" t="s">
        <v>116</v>
      </c>
      <c r="J124" s="146">
        <v>98.07</v>
      </c>
      <c r="K124" s="146">
        <v>490.33</v>
      </c>
      <c r="L124" s="151">
        <v>588.4</v>
      </c>
      <c r="Q124" s="127">
        <f t="shared" si="3"/>
        <v>0</v>
      </c>
    </row>
    <row r="125" spans="2:17" x14ac:dyDescent="0.25">
      <c r="B125" s="147"/>
      <c r="C125" s="45"/>
      <c r="D125" s="45"/>
      <c r="E125" s="148"/>
      <c r="Q125" s="127">
        <f t="shared" si="3"/>
        <v>0</v>
      </c>
    </row>
    <row r="126" spans="2:17" x14ac:dyDescent="0.25">
      <c r="B126" s="147"/>
      <c r="C126" s="45"/>
      <c r="D126" s="45"/>
      <c r="E126" s="148"/>
      <c r="Q126" s="127">
        <f t="shared" si="3"/>
        <v>0</v>
      </c>
    </row>
    <row r="127" spans="2:17" x14ac:dyDescent="0.25">
      <c r="B127" s="147"/>
      <c r="C127" s="45"/>
      <c r="D127" s="45"/>
      <c r="E127" s="148"/>
      <c r="I127" s="2"/>
      <c r="J127" s="2"/>
      <c r="K127" s="2"/>
      <c r="L127" s="2"/>
      <c r="M127" s="2"/>
      <c r="Q127" s="127">
        <f t="shared" si="3"/>
        <v>0</v>
      </c>
    </row>
    <row r="128" spans="2:17" x14ac:dyDescent="0.25">
      <c r="I128" s="2"/>
      <c r="J128" s="2"/>
      <c r="K128" s="2"/>
      <c r="L128" s="2"/>
      <c r="M128" s="2"/>
      <c r="Q128" s="127">
        <f>IF($P$104="Brinell",IF(#REF!="","",#REF!),(IF($P$104="Vickers ",IF(N130="","",N130),G130)))</f>
        <v>0</v>
      </c>
    </row>
    <row r="129" spans="1:17" x14ac:dyDescent="0.25">
      <c r="A129" s="152"/>
      <c r="B129" s="152"/>
      <c r="C129" s="152"/>
      <c r="D129" s="152"/>
      <c r="E129" s="152"/>
      <c r="F129" s="152"/>
      <c r="G129" s="152"/>
      <c r="H129" s="152"/>
      <c r="I129" s="152"/>
      <c r="J129" s="153"/>
      <c r="K129" s="154"/>
      <c r="L129" s="154"/>
      <c r="M129" s="152"/>
      <c r="N129" s="152"/>
      <c r="Q129" s="127" t="str">
        <f>IF($P$104="Brinell",IF(A131="","",A131),(IF($P$104="Vickers ",IF(N131="","",N131),G131)))</f>
        <v>Verfahren</v>
      </c>
    </row>
    <row r="130" spans="1:17" x14ac:dyDescent="0.25">
      <c r="A130" s="3" t="s">
        <v>136</v>
      </c>
      <c r="I130" s="2"/>
      <c r="J130" s="45"/>
      <c r="K130" s="148"/>
      <c r="L130" s="148"/>
      <c r="M130" s="2"/>
    </row>
    <row r="131" spans="1:17" x14ac:dyDescent="0.25">
      <c r="C131" s="3" t="s">
        <v>23</v>
      </c>
      <c r="D131" s="155" t="s">
        <v>133</v>
      </c>
      <c r="G131" s="3" t="s">
        <v>121</v>
      </c>
      <c r="H131" s="3" t="s">
        <v>134</v>
      </c>
      <c r="I131" s="2" t="s">
        <v>49</v>
      </c>
      <c r="J131" s="45" t="s">
        <v>135</v>
      </c>
      <c r="K131" s="156" t="s">
        <v>211</v>
      </c>
      <c r="L131" s="148" t="s">
        <v>138</v>
      </c>
      <c r="M131" s="2" t="s">
        <v>139</v>
      </c>
    </row>
    <row r="132" spans="1:17" x14ac:dyDescent="0.25">
      <c r="A132" s="3" t="s">
        <v>131</v>
      </c>
      <c r="C132" s="3" t="s">
        <v>137</v>
      </c>
      <c r="D132" s="3" t="s">
        <v>132</v>
      </c>
      <c r="G132" s="211">
        <f>'Daten und Auswertung'!J9</f>
        <v>0</v>
      </c>
      <c r="H132" s="212">
        <f>'Daten und Auswertung'!J12</f>
        <v>0</v>
      </c>
      <c r="I132" s="209" t="e">
        <f>VLOOKUP(G132,N106:O122,2,TRUE)</f>
        <v>#N/A</v>
      </c>
      <c r="J132" s="213" t="e">
        <f>IF(H132="","",SQRT(0.102*(2*I132*(SIN((136/2)*PI()/180)/H132))))</f>
        <v>#N/A</v>
      </c>
      <c r="K132" s="214" t="e">
        <f>IF(J132&lt;=C133,0.21/J132+1.5,3)</f>
        <v>#N/A</v>
      </c>
      <c r="L132" s="215" t="e">
        <f>H132+K134</f>
        <v>#N/A</v>
      </c>
      <c r="M132" s="216" t="e">
        <f>H132-K134</f>
        <v>#N/A</v>
      </c>
    </row>
    <row r="133" spans="1:17" x14ac:dyDescent="0.25">
      <c r="C133" s="3">
        <v>0.14000000000000001</v>
      </c>
      <c r="D133" s="3">
        <v>3</v>
      </c>
      <c r="I133" s="208" t="s">
        <v>212</v>
      </c>
      <c r="J133" s="209" t="e">
        <f>IF(AND(J132 &gt;0.02, J132 &lt;0.14),ROUND(0.21/J132 +1.5,2) &amp;"% HV", "3% HV")</f>
        <v>#N/A</v>
      </c>
      <c r="K133" s="2" t="s">
        <v>210</v>
      </c>
      <c r="L133" s="2"/>
      <c r="M133" s="2"/>
    </row>
    <row r="134" spans="1:17" x14ac:dyDescent="0.25">
      <c r="I134" s="2"/>
      <c r="J134" s="2"/>
      <c r="K134" s="210" t="e">
        <f>H132/100*K132</f>
        <v>#N/A</v>
      </c>
      <c r="L134" s="2"/>
      <c r="M134" s="2"/>
    </row>
    <row r="135" spans="1:17" x14ac:dyDescent="0.25">
      <c r="I135" s="2"/>
      <c r="J135" s="2"/>
      <c r="K135" s="2"/>
      <c r="L135" s="2"/>
      <c r="M135" s="2"/>
    </row>
    <row r="136" spans="1:17" x14ac:dyDescent="0.25">
      <c r="I136" s="2"/>
      <c r="J136" s="2"/>
      <c r="K136" s="2"/>
      <c r="L136" s="2"/>
      <c r="M136" s="2"/>
    </row>
    <row r="137" spans="1:17" x14ac:dyDescent="0.25">
      <c r="A137" s="152"/>
      <c r="B137" s="152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</row>
    <row r="138" spans="1:17" x14ac:dyDescent="0.25">
      <c r="A138" s="3" t="s">
        <v>124</v>
      </c>
    </row>
    <row r="140" spans="1:17" x14ac:dyDescent="0.25">
      <c r="A140" s="3" t="s">
        <v>142</v>
      </c>
      <c r="C140" s="3" t="s">
        <v>143</v>
      </c>
      <c r="G140" s="3" t="s">
        <v>134</v>
      </c>
      <c r="H140" s="3" t="s">
        <v>121</v>
      </c>
      <c r="I140" s="3" t="s">
        <v>24</v>
      </c>
      <c r="J140" s="3" t="s">
        <v>153</v>
      </c>
      <c r="K140" s="156" t="s">
        <v>155</v>
      </c>
      <c r="L140" s="3" t="s">
        <v>138</v>
      </c>
      <c r="M140" s="3" t="s">
        <v>139</v>
      </c>
    </row>
    <row r="141" spans="1:17" x14ac:dyDescent="0.25">
      <c r="C141" s="3" t="s">
        <v>148</v>
      </c>
      <c r="G141" s="218">
        <f>'Daten und Auswertung'!J12</f>
        <v>0</v>
      </c>
      <c r="H141" s="211">
        <f>'Daten und Auswertung'!J9</f>
        <v>0</v>
      </c>
      <c r="I141" s="211" t="e">
        <f>VLOOKUP(H141,B107:E120,3,FALSE)</f>
        <v>#N/A</v>
      </c>
      <c r="J141" s="211" t="e">
        <f>ROUND(VLOOKUP(H141,B107:E120,4,FALSE),0)</f>
        <v>#N/A</v>
      </c>
      <c r="K141" s="219" t="e">
        <f>IF(J141&lt;&gt;30,"3",IF(G141&lt;"250","3",IF(G141&gt;"450","2","2,5")))</f>
        <v>#N/A</v>
      </c>
      <c r="L141" s="218" t="e">
        <f>G141+K143</f>
        <v>#N/A</v>
      </c>
      <c r="M141" s="218" t="e">
        <f>G141-K143</f>
        <v>#N/A</v>
      </c>
    </row>
    <row r="142" spans="1:17" x14ac:dyDescent="0.25">
      <c r="B142" s="3" t="s">
        <v>149</v>
      </c>
      <c r="C142" s="157" t="s">
        <v>22</v>
      </c>
      <c r="D142" s="157" t="s">
        <v>145</v>
      </c>
      <c r="E142" s="19" t="s">
        <v>150</v>
      </c>
      <c r="F142" s="158" t="s">
        <v>151</v>
      </c>
      <c r="K142" s="3" t="s">
        <v>156</v>
      </c>
    </row>
    <row r="143" spans="1:17" x14ac:dyDescent="0.25">
      <c r="C143" s="157" t="s">
        <v>144</v>
      </c>
      <c r="D143" s="157">
        <v>3</v>
      </c>
      <c r="F143" s="157" t="s">
        <v>152</v>
      </c>
      <c r="K143" s="211" t="e">
        <f>G141*K141/100</f>
        <v>#N/A</v>
      </c>
    </row>
    <row r="144" spans="1:17" x14ac:dyDescent="0.25">
      <c r="C144" s="157" t="s">
        <v>146</v>
      </c>
      <c r="D144" s="157">
        <v>2.5</v>
      </c>
      <c r="F144" s="157">
        <v>3</v>
      </c>
    </row>
    <row r="145" spans="1:14" x14ac:dyDescent="0.25">
      <c r="C145" s="157" t="s">
        <v>147</v>
      </c>
      <c r="D145" s="157">
        <v>2</v>
      </c>
    </row>
    <row r="149" spans="1:14" x14ac:dyDescent="0.25">
      <c r="A149" s="152"/>
      <c r="B149" s="152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</row>
    <row r="150" spans="1:14" x14ac:dyDescent="0.25">
      <c r="A150" s="3" t="s">
        <v>125</v>
      </c>
    </row>
    <row r="151" spans="1:14" x14ac:dyDescent="0.25">
      <c r="C151" s="3" t="s">
        <v>157</v>
      </c>
      <c r="D151" s="3" t="s">
        <v>158</v>
      </c>
      <c r="E151" s="3" t="s">
        <v>159</v>
      </c>
      <c r="F151" s="3" t="s">
        <v>160</v>
      </c>
      <c r="I151" s="3" t="s">
        <v>121</v>
      </c>
      <c r="J151" s="3" t="s">
        <v>134</v>
      </c>
      <c r="K151" s="156"/>
      <c r="L151" s="3" t="s">
        <v>138</v>
      </c>
      <c r="M151" s="3" t="s">
        <v>139</v>
      </c>
      <c r="N151" s="3" t="s">
        <v>171</v>
      </c>
    </row>
    <row r="152" spans="1:14" x14ac:dyDescent="0.25">
      <c r="C152" s="159" t="s">
        <v>50</v>
      </c>
      <c r="D152" s="160">
        <v>75</v>
      </c>
      <c r="E152" s="160">
        <v>2</v>
      </c>
      <c r="F152" s="161" t="s">
        <v>161</v>
      </c>
      <c r="G152" s="161"/>
      <c r="H152" s="162"/>
      <c r="I152" s="3">
        <f>'Daten und Auswertung'!J9</f>
        <v>0</v>
      </c>
      <c r="J152" s="126">
        <f>'Daten und Auswertung'!J12</f>
        <v>0</v>
      </c>
      <c r="L152" s="126" t="e">
        <f>J152+I156</f>
        <v>#VALUE!</v>
      </c>
      <c r="M152" s="126" t="e">
        <f>J152-I156</f>
        <v>#VALUE!</v>
      </c>
      <c r="N152" s="163">
        <f>MAX(J156:J158)</f>
        <v>0</v>
      </c>
    </row>
    <row r="153" spans="1:14" x14ac:dyDescent="0.25">
      <c r="A153" s="3" t="s">
        <v>142</v>
      </c>
      <c r="C153" s="164" t="s">
        <v>50</v>
      </c>
      <c r="D153" s="165">
        <v>75.010000000000005</v>
      </c>
      <c r="E153" s="165">
        <v>1.5</v>
      </c>
      <c r="F153" s="166" t="s">
        <v>161</v>
      </c>
      <c r="G153" s="166"/>
      <c r="H153" s="167"/>
    </row>
    <row r="154" spans="1:14" x14ac:dyDescent="0.25">
      <c r="C154" s="159" t="s">
        <v>54</v>
      </c>
      <c r="D154" s="160">
        <v>45</v>
      </c>
      <c r="E154" s="160">
        <v>4</v>
      </c>
      <c r="F154" s="168" t="s">
        <v>163</v>
      </c>
      <c r="G154" s="168"/>
      <c r="H154" s="169"/>
    </row>
    <row r="155" spans="1:14" x14ac:dyDescent="0.25">
      <c r="C155" s="170" t="s">
        <v>54</v>
      </c>
      <c r="D155" s="87">
        <v>80</v>
      </c>
      <c r="E155" s="171">
        <v>3</v>
      </c>
      <c r="F155" s="172" t="s">
        <v>163</v>
      </c>
      <c r="G155" s="172"/>
      <c r="H155" s="173"/>
      <c r="I155" s="174" t="s">
        <v>168</v>
      </c>
      <c r="J155" s="157" t="s">
        <v>166</v>
      </c>
    </row>
    <row r="156" spans="1:14" x14ac:dyDescent="0.25">
      <c r="C156" s="164" t="s">
        <v>54</v>
      </c>
      <c r="D156" s="165">
        <v>80.010000000000005</v>
      </c>
      <c r="E156" s="165">
        <v>2</v>
      </c>
      <c r="F156" s="175" t="s">
        <v>163</v>
      </c>
      <c r="G156" s="175"/>
      <c r="H156" s="176"/>
      <c r="I156" s="174" t="str">
        <f>IF(AND(I152=C152,J152&lt;=D152),E152,IF(AND(I152=C153,J152&gt;=D153),E153,IF(AND(I152=C154,J152&lt;=D154),E154,IF(AND(I152=C155,J152&lt;=D155),E155,IF(AND(I152=C156,J152&gt;=D156),E156,IF(I152=C157,E157,IF(AND(I152=C158,J152&lt;=D158),E158,IF(AND(I152=C159,J152&gt;=D159),E159,IF(AND(I152=C160,J152&lt;=D160),E160,IF(AND(I152=C161,J152&gt;=D161),E161,IF(AND(I152=C162,J152&lt;=D162),E162,IF(AND(I152=C163,J152&gt;=D163),E163,IF(AND(I152=C164,J152&lt;=D164),E164,IF(AND(I152=C165,J152&lt;=D165),E165,IF(AND(I152=C166,J152&gt;=D166),E166,IF(I152=C167,E167,IF(AND(I152,C168,J152&lt;=D168),E168,IF(AND(I152=C169,J152&lt;=D169),E169,IF(AND(I152=C170,J152&gt;=D170),E170,IF(I152=C171,E171,IF(I152=C172,E172,IF(I152=C173,E173,IF(I152=C174,E174,IF(I152=C175,E175,IF(I152=C176,E176,"XX")))))))))))))))))))))))))</f>
        <v>XX</v>
      </c>
      <c r="J156" s="177" t="str">
        <f>IF(OR(I$152=C$152,I$152=C$157,I$152=C$158),0.02*(100-J152),IF(OR(I$152=C$154,I$152=C$160,I$152=C$162,I$152=C$164,I$152=C$167,I$152=C$168),0.04*(130-J152),IF(OR(I$152=C$171,I$152=C$172,I$152=C$173),0.04*(100-J152),IF(OR(I$152=C$174,I$152=C$175,I$152=C$176),0.06*(100-J152),"XX"))))</f>
        <v>XX</v>
      </c>
      <c r="K156" s="163"/>
    </row>
    <row r="157" spans="1:14" x14ac:dyDescent="0.25">
      <c r="C157" s="174" t="s">
        <v>58</v>
      </c>
      <c r="D157" s="178">
        <v>100</v>
      </c>
      <c r="E157" s="179">
        <v>1.5</v>
      </c>
      <c r="F157" s="180" t="s">
        <v>161</v>
      </c>
      <c r="G157" s="180"/>
      <c r="H157" s="181"/>
      <c r="J157" s="157" t="s">
        <v>167</v>
      </c>
    </row>
    <row r="158" spans="1:14" x14ac:dyDescent="0.25">
      <c r="C158" s="159" t="s">
        <v>19</v>
      </c>
      <c r="D158" s="160">
        <v>70</v>
      </c>
      <c r="E158" s="160">
        <v>2</v>
      </c>
      <c r="F158" s="161" t="s">
        <v>161</v>
      </c>
      <c r="G158" s="161"/>
      <c r="H158" s="162"/>
      <c r="J158" s="182" t="str">
        <f>IF(OR(I$152=C$152,I$152=C$157,I$152=C$158),0.8,IF(OR(I$152=C$154,I$152=C$160,I$152=C$162,I$152=C$164,I$152=C$167,I$152=C$168),1.2,IF(OR(I$152=C$171,I$152=C$172,I$152=C$173),1.2,IF(OR(I$152=C$174,I$152=C$175,I$152=C$176),2.4,"XX"))))</f>
        <v>XX</v>
      </c>
    </row>
    <row r="159" spans="1:14" x14ac:dyDescent="0.25">
      <c r="C159" s="164" t="s">
        <v>19</v>
      </c>
      <c r="D159" s="165">
        <v>70.010000000000005</v>
      </c>
      <c r="E159" s="165">
        <v>1.5</v>
      </c>
      <c r="F159" s="166" t="s">
        <v>161</v>
      </c>
      <c r="G159" s="166"/>
      <c r="H159" s="167"/>
    </row>
    <row r="160" spans="1:14" x14ac:dyDescent="0.25">
      <c r="C160" s="159" t="s">
        <v>62</v>
      </c>
      <c r="D160" s="160">
        <v>90</v>
      </c>
      <c r="E160" s="160">
        <v>2.5</v>
      </c>
      <c r="F160" s="168" t="s">
        <v>163</v>
      </c>
      <c r="G160" s="168"/>
      <c r="H160" s="169"/>
      <c r="N160" s="18"/>
    </row>
    <row r="161" spans="3:14" x14ac:dyDescent="0.25">
      <c r="C161" s="164" t="s">
        <v>62</v>
      </c>
      <c r="D161" s="165">
        <v>90.01</v>
      </c>
      <c r="E161" s="165">
        <v>2</v>
      </c>
      <c r="F161" s="175" t="s">
        <v>163</v>
      </c>
      <c r="G161" s="175"/>
      <c r="H161" s="176"/>
    </row>
    <row r="162" spans="3:14" x14ac:dyDescent="0.25">
      <c r="C162" s="159" t="s">
        <v>65</v>
      </c>
      <c r="D162" s="160">
        <v>90</v>
      </c>
      <c r="E162" s="160">
        <v>3</v>
      </c>
      <c r="F162" s="168" t="s">
        <v>163</v>
      </c>
      <c r="G162" s="168"/>
      <c r="H162" s="169"/>
    </row>
    <row r="163" spans="3:14" x14ac:dyDescent="0.25">
      <c r="C163" s="164" t="s">
        <v>65</v>
      </c>
      <c r="D163" s="165">
        <v>90.01</v>
      </c>
      <c r="E163" s="165">
        <v>2</v>
      </c>
      <c r="F163" s="175" t="s">
        <v>163</v>
      </c>
      <c r="G163" s="175"/>
      <c r="H163" s="176"/>
      <c r="J163" s="183"/>
      <c r="K163" s="183"/>
      <c r="L163" s="183"/>
      <c r="M163" s="183"/>
      <c r="N163" s="183"/>
    </row>
    <row r="164" spans="3:14" x14ac:dyDescent="0.25">
      <c r="C164" s="159" t="s">
        <v>67</v>
      </c>
      <c r="D164" s="160">
        <v>50</v>
      </c>
      <c r="E164" s="160">
        <v>6</v>
      </c>
      <c r="F164" s="168" t="s">
        <v>163</v>
      </c>
      <c r="G164" s="168"/>
      <c r="H164" s="169"/>
      <c r="J164" s="183"/>
      <c r="K164" s="183"/>
      <c r="L164" s="183"/>
      <c r="M164" s="183"/>
      <c r="N164" s="183"/>
    </row>
    <row r="165" spans="3:14" x14ac:dyDescent="0.25">
      <c r="C165" s="170" t="s">
        <v>67</v>
      </c>
      <c r="D165" s="87">
        <v>75</v>
      </c>
      <c r="E165" s="171">
        <v>4.5</v>
      </c>
      <c r="F165" s="172" t="s">
        <v>163</v>
      </c>
      <c r="G165" s="172"/>
      <c r="H165" s="173"/>
      <c r="J165" s="183"/>
      <c r="K165" s="183"/>
      <c r="L165" s="183"/>
      <c r="M165" s="183"/>
      <c r="N165" s="183"/>
    </row>
    <row r="166" spans="3:14" x14ac:dyDescent="0.25">
      <c r="C166" s="164" t="s">
        <v>67</v>
      </c>
      <c r="D166" s="165">
        <v>75.010000000000005</v>
      </c>
      <c r="E166" s="165">
        <v>3</v>
      </c>
      <c r="F166" s="175" t="s">
        <v>163</v>
      </c>
      <c r="G166" s="175"/>
      <c r="H166" s="176"/>
      <c r="J166" s="183"/>
      <c r="K166" s="183"/>
      <c r="L166" s="183"/>
      <c r="M166" s="183"/>
      <c r="N166" s="183"/>
    </row>
    <row r="167" spans="3:14" x14ac:dyDescent="0.25">
      <c r="C167" s="174" t="s">
        <v>69</v>
      </c>
      <c r="D167" s="179">
        <v>130</v>
      </c>
      <c r="E167" s="179">
        <v>2</v>
      </c>
      <c r="F167" s="184" t="s">
        <v>163</v>
      </c>
      <c r="G167" s="184"/>
      <c r="H167" s="185"/>
      <c r="J167" s="183"/>
      <c r="K167" s="183"/>
      <c r="L167" s="183"/>
      <c r="M167" s="183"/>
      <c r="N167" s="183"/>
    </row>
    <row r="168" spans="3:14" x14ac:dyDescent="0.25">
      <c r="C168" s="159" t="s">
        <v>71</v>
      </c>
      <c r="D168" s="160">
        <v>60</v>
      </c>
      <c r="E168" s="160">
        <v>4</v>
      </c>
      <c r="F168" s="168" t="s">
        <v>163</v>
      </c>
      <c r="G168" s="168"/>
      <c r="H168" s="169"/>
      <c r="J168" s="183"/>
      <c r="K168" s="183"/>
      <c r="L168" s="183"/>
      <c r="M168" s="183"/>
      <c r="N168" s="183"/>
    </row>
    <row r="169" spans="3:14" x14ac:dyDescent="0.25">
      <c r="C169" s="170" t="s">
        <v>71</v>
      </c>
      <c r="D169" s="87">
        <v>80</v>
      </c>
      <c r="E169" s="171">
        <v>3</v>
      </c>
      <c r="F169" s="172" t="s">
        <v>163</v>
      </c>
      <c r="G169" s="172"/>
      <c r="H169" s="173"/>
      <c r="J169" s="183"/>
      <c r="K169" s="183"/>
      <c r="L169" s="183"/>
      <c r="M169" s="183"/>
      <c r="N169" s="183"/>
    </row>
    <row r="170" spans="3:14" x14ac:dyDescent="0.25">
      <c r="C170" s="170" t="s">
        <v>165</v>
      </c>
      <c r="D170" s="171">
        <v>80.010000000000005</v>
      </c>
      <c r="E170" s="171">
        <v>2</v>
      </c>
      <c r="F170" s="172" t="s">
        <v>163</v>
      </c>
      <c r="G170" s="172"/>
      <c r="H170" s="173"/>
      <c r="J170" s="183"/>
      <c r="K170" s="183"/>
      <c r="L170" s="183"/>
      <c r="M170" s="183"/>
      <c r="N170" s="183"/>
    </row>
    <row r="171" spans="3:14" x14ac:dyDescent="0.25">
      <c r="C171" s="159" t="s">
        <v>73</v>
      </c>
      <c r="D171" s="160">
        <v>100</v>
      </c>
      <c r="E171" s="160">
        <v>2</v>
      </c>
      <c r="F171" s="186" t="s">
        <v>164</v>
      </c>
      <c r="G171" s="186"/>
      <c r="H171" s="187"/>
      <c r="J171" s="183"/>
      <c r="K171" s="183"/>
      <c r="L171" s="183"/>
      <c r="M171" s="183"/>
      <c r="N171" s="183"/>
    </row>
    <row r="172" spans="3:14" x14ac:dyDescent="0.25">
      <c r="C172" s="170" t="s">
        <v>76</v>
      </c>
      <c r="D172" s="171">
        <v>100</v>
      </c>
      <c r="E172" s="171">
        <v>2</v>
      </c>
      <c r="F172" s="188" t="s">
        <v>164</v>
      </c>
      <c r="G172" s="188"/>
      <c r="H172" s="189"/>
      <c r="J172" s="183"/>
      <c r="K172" s="183"/>
      <c r="L172" s="183"/>
      <c r="M172" s="183"/>
      <c r="N172" s="183"/>
    </row>
    <row r="173" spans="3:14" x14ac:dyDescent="0.25">
      <c r="C173" s="190" t="s">
        <v>79</v>
      </c>
      <c r="D173" s="165">
        <v>100</v>
      </c>
      <c r="E173" s="165">
        <v>2</v>
      </c>
      <c r="F173" s="191" t="s">
        <v>164</v>
      </c>
      <c r="G173" s="191"/>
      <c r="H173" s="192"/>
      <c r="J173" s="183"/>
      <c r="K173" s="183"/>
      <c r="L173" s="183"/>
      <c r="M173" s="183"/>
      <c r="N173" s="183"/>
    </row>
    <row r="174" spans="3:14" x14ac:dyDescent="0.25">
      <c r="C174" s="193" t="s">
        <v>82</v>
      </c>
      <c r="D174" s="160">
        <v>100</v>
      </c>
      <c r="E174" s="194">
        <v>3</v>
      </c>
      <c r="F174" s="195" t="s">
        <v>162</v>
      </c>
      <c r="G174" s="195"/>
      <c r="H174" s="196"/>
      <c r="J174" s="183"/>
      <c r="K174" s="183"/>
      <c r="L174" s="183"/>
      <c r="M174" s="183"/>
      <c r="N174" s="183"/>
    </row>
    <row r="175" spans="3:14" x14ac:dyDescent="0.25">
      <c r="C175" s="197" t="s">
        <v>84</v>
      </c>
      <c r="D175" s="171">
        <v>100</v>
      </c>
      <c r="E175" s="87">
        <v>3</v>
      </c>
      <c r="F175" s="198" t="s">
        <v>162</v>
      </c>
      <c r="G175" s="198"/>
      <c r="H175" s="199"/>
    </row>
    <row r="176" spans="3:14" x14ac:dyDescent="0.25">
      <c r="C176" s="190" t="s">
        <v>86</v>
      </c>
      <c r="D176" s="165">
        <v>100</v>
      </c>
      <c r="E176" s="200">
        <v>3</v>
      </c>
      <c r="F176" s="201" t="s">
        <v>162</v>
      </c>
      <c r="G176" s="201"/>
      <c r="H176" s="202"/>
    </row>
    <row r="179" spans="1:17" x14ac:dyDescent="0.25">
      <c r="B179" s="2"/>
      <c r="C179" s="2"/>
      <c r="D179" s="2"/>
      <c r="E179" s="2"/>
      <c r="F179" s="2"/>
      <c r="G179" s="2"/>
      <c r="H179" s="2"/>
      <c r="I179" s="2"/>
    </row>
    <row r="180" spans="1:17" x14ac:dyDescent="0.25">
      <c r="B180" s="2"/>
      <c r="C180" s="2"/>
      <c r="D180" s="2"/>
      <c r="E180" s="2"/>
      <c r="F180" s="2"/>
      <c r="G180" s="2"/>
      <c r="H180" s="2"/>
      <c r="I180" s="2"/>
    </row>
    <row r="181" spans="1:17" x14ac:dyDescent="0.25">
      <c r="B181" s="2"/>
      <c r="C181" s="2"/>
      <c r="D181" s="2"/>
      <c r="E181" s="2"/>
      <c r="F181" s="2"/>
      <c r="G181" s="2"/>
      <c r="H181" s="2"/>
      <c r="I181" s="2"/>
    </row>
    <row r="189" spans="1:17" ht="15.75" thickBot="1" x14ac:dyDescent="0.3"/>
    <row r="190" spans="1:17" ht="15.75" thickBot="1" x14ac:dyDescent="0.3">
      <c r="A190" s="117"/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9"/>
    </row>
  </sheetData>
  <sheetProtection algorithmName="SHA-512" hashValue="BPPkUt3YZa/MrJbryk5m4TYVVz2Bt0lvCHqeOcHI6e7Hxa6yT2S1S4TH3qqBL7UupheVkOySjxmE+Uxit5o2gg==" saltValue="PwxiFc1jPwjj+GzRZGp6QQ==" spinCount="100000" sheet="1" objects="1" scenarios="1" selectLockedCells="1"/>
  <dataConsolidate/>
  <conditionalFormatting sqref="A102:Q189">
    <cfRule type="expression" dxfId="0" priority="1">
      <formula>$C$101=0</formula>
    </cfRule>
  </conditionalFormatting>
  <hyperlinks>
    <hyperlink ref="D28" r:id="rId1" xr:uid="{4ED7FA33-C1B3-467E-BBDF-D842B3A7099B}"/>
  </hyperlinks>
  <pageMargins left="0.7" right="0.7" top="0.78740157499999996" bottom="0.78740157499999996" header="0.3" footer="0.3"/>
  <pageSetup paperSize="9" orientation="portrait" r:id="rId2"/>
  <ignoredErrors>
    <ignoredError sqref="Q118:Q119" emptyCellReferenc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Daten und Auswertung</vt:lpstr>
      <vt:lpstr>Messwerte</vt:lpstr>
      <vt:lpstr>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Hauck</dc:creator>
  <cp:lastModifiedBy>Benjamin Hauck</cp:lastModifiedBy>
  <cp:lastPrinted>2020-11-03T13:51:37Z</cp:lastPrinted>
  <dcterms:created xsi:type="dcterms:W3CDTF">2015-06-05T18:19:34Z</dcterms:created>
  <dcterms:modified xsi:type="dcterms:W3CDTF">2020-11-11T15:36:43Z</dcterms:modified>
</cp:coreProperties>
</file>